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105" tabRatio="732" activeTab="6"/>
  </bookViews>
  <sheets>
    <sheet name="HRÁČI" sheetId="1" r:id="rId1"/>
    <sheet name="I" sheetId="2" r:id="rId2"/>
    <sheet name="BA I" sheetId="3" r:id="rId3"/>
    <sheet name="II" sheetId="4" r:id="rId4"/>
    <sheet name="BA II" sheetId="5" r:id="rId5"/>
    <sheet name="III" sheetId="6" r:id="rId6"/>
    <sheet name="BA III" sheetId="7" r:id="rId7"/>
    <sheet name="IV" sheetId="8" r:id="rId8"/>
    <sheet name="V" sheetId="9" r:id="rId9"/>
    <sheet name="VI" sheetId="10" r:id="rId10"/>
    <sheet name="VII" sheetId="11" r:id="rId11"/>
    <sheet name="VIII" sheetId="12" r:id="rId12"/>
    <sheet name="IX" sheetId="13" r:id="rId13"/>
    <sheet name="X" sheetId="14" r:id="rId14"/>
    <sheet name="XI" sheetId="15" r:id="rId15"/>
    <sheet name="XII" sheetId="16" r:id="rId16"/>
    <sheet name="PB" sheetId="17" r:id="rId17"/>
    <sheet name="SB" sheetId="18" r:id="rId18"/>
    <sheet name="BLL RESULTS" sheetId="19" r:id="rId19"/>
  </sheets>
  <definedNames/>
  <calcPr fullCalcOnLoad="1"/>
</workbook>
</file>

<file path=xl/sharedStrings.xml><?xml version="1.0" encoding="utf-8"?>
<sst xmlns="http://schemas.openxmlformats.org/spreadsheetml/2006/main" count="813" uniqueCount="136">
  <si>
    <t>SPOLU</t>
  </si>
  <si>
    <t>BODY</t>
  </si>
  <si>
    <t>PORADIE</t>
  </si>
  <si>
    <t>Č.H.</t>
  </si>
  <si>
    <t>MENO HRÁČA</t>
  </si>
  <si>
    <t>ZB1</t>
  </si>
  <si>
    <t>PB1</t>
  </si>
  <si>
    <t>SB1</t>
  </si>
  <si>
    <t>BP1</t>
  </si>
  <si>
    <t>ZB2</t>
  </si>
  <si>
    <t>PB2</t>
  </si>
  <si>
    <t>SB2</t>
  </si>
  <si>
    <t>BP2</t>
  </si>
  <si>
    <t>ZBs</t>
  </si>
  <si>
    <t>PBs</t>
  </si>
  <si>
    <t>SBs</t>
  </si>
  <si>
    <t>BPs</t>
  </si>
  <si>
    <t>BP</t>
  </si>
  <si>
    <t>PB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</si>
  <si>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</si>
  <si>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</si>
  <si>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</si>
  <si>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</si>
  <si>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</si>
  <si>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</si>
  <si>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</si>
  <si>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</si>
  <si>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</si>
  <si>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</t>
  </si>
  <si>
    <t>POR.</t>
  </si>
  <si>
    <t>Aktivita</t>
  </si>
  <si>
    <t>prémiové body</t>
  </si>
  <si>
    <t>ZB</t>
  </si>
  <si>
    <t>Produktivita</t>
  </si>
  <si>
    <t>peniaze</t>
  </si>
  <si>
    <t>BONUS</t>
  </si>
  <si>
    <t>ČÍSLO HRÁČA</t>
  </si>
  <si>
    <t>PRIEZVISKO</t>
  </si>
  <si>
    <t>MENO</t>
  </si>
  <si>
    <t>XI</t>
  </si>
  <si>
    <t>XII</t>
  </si>
  <si>
    <t>PB1S</t>
  </si>
  <si>
    <t>PB2S</t>
  </si>
  <si>
    <t>1. KOLO</t>
  </si>
  <si>
    <t>2. KOLO</t>
  </si>
  <si>
    <t>stôl</t>
  </si>
  <si>
    <t>Hráčov</t>
  </si>
  <si>
    <t>LIGA</t>
  </si>
  <si>
    <t>KLUB</t>
  </si>
  <si>
    <t>počet hráčov</t>
  </si>
  <si>
    <t>P. Č.</t>
  </si>
  <si>
    <t>PRIEBEŽNÉ PORADIE</t>
  </si>
  <si>
    <t xml:space="preserve">AJ DO </t>
  </si>
  <si>
    <t xml:space="preserve">LEN DO </t>
  </si>
  <si>
    <t>nick</t>
  </si>
  <si>
    <t>ZOZNAM HIER NAD 50 PB</t>
  </si>
  <si>
    <t>AKTÉR</t>
  </si>
  <si>
    <t>POPIS</t>
  </si>
  <si>
    <t>Milan</t>
  </si>
  <si>
    <t>Roman</t>
  </si>
  <si>
    <t>Martin</t>
  </si>
  <si>
    <t>Michal</t>
  </si>
  <si>
    <t>Ján</t>
  </si>
  <si>
    <t>Stanislav</t>
  </si>
  <si>
    <t>Daniel</t>
  </si>
  <si>
    <t>NICK</t>
  </si>
  <si>
    <t>Karol</t>
  </si>
  <si>
    <t xml:space="preserve"> SMLL 2012</t>
  </si>
  <si>
    <t xml:space="preserve"> MSLL 2012</t>
  </si>
  <si>
    <t>LOS</t>
  </si>
  <si>
    <t>Prít.</t>
  </si>
  <si>
    <t>SB</t>
  </si>
  <si>
    <t>BA</t>
  </si>
  <si>
    <t>Dobiaš</t>
  </si>
  <si>
    <t>mxd</t>
  </si>
  <si>
    <t xml:space="preserve">Leskovský  </t>
  </si>
  <si>
    <t>LeRo</t>
  </si>
  <si>
    <t xml:space="preserve">Kazimír </t>
  </si>
  <si>
    <t>Jozef</t>
  </si>
  <si>
    <t xml:space="preserve">Vavrík  </t>
  </si>
  <si>
    <t>Iv4n Sr.</t>
  </si>
  <si>
    <t>Ivan</t>
  </si>
  <si>
    <t>Iv4n Jr.</t>
  </si>
  <si>
    <t xml:space="preserve">Bisák </t>
  </si>
  <si>
    <t>Viliam</t>
  </si>
  <si>
    <t xml:space="preserve">Hegyi </t>
  </si>
  <si>
    <t>Juraj</t>
  </si>
  <si>
    <t>Shad</t>
  </si>
  <si>
    <t>Vavríková</t>
  </si>
  <si>
    <t>Lucia</t>
  </si>
  <si>
    <t>lilo</t>
  </si>
  <si>
    <t xml:space="preserve">Andraščíková  </t>
  </si>
  <si>
    <t>Beáta</t>
  </si>
  <si>
    <t>Diablica</t>
  </si>
  <si>
    <t>Andraščík</t>
  </si>
  <si>
    <t>KVRP</t>
  </si>
  <si>
    <t>Katarína</t>
  </si>
  <si>
    <t>KatkaAnd</t>
  </si>
  <si>
    <t>Danics</t>
  </si>
  <si>
    <t>Erich</t>
  </si>
  <si>
    <t>Rigo</t>
  </si>
  <si>
    <t>Ľudovít</t>
  </si>
  <si>
    <t>Učník</t>
  </si>
  <si>
    <t xml:space="preserve">Stadtrucker </t>
  </si>
  <si>
    <t>Fedor</t>
  </si>
  <si>
    <t>Fredy 16</t>
  </si>
  <si>
    <t>Češek</t>
  </si>
  <si>
    <t>Urban</t>
  </si>
  <si>
    <t>Svätojánsky</t>
  </si>
  <si>
    <t>dunlop1</t>
  </si>
  <si>
    <t>Šereš</t>
  </si>
  <si>
    <t>Jamečný</t>
  </si>
  <si>
    <t>Biely</t>
  </si>
  <si>
    <t>Peter</t>
  </si>
  <si>
    <t>petrik48</t>
  </si>
  <si>
    <t>Slivovič</t>
  </si>
  <si>
    <t>Mizu</t>
  </si>
  <si>
    <t>Dohnány</t>
  </si>
  <si>
    <t>Slovan</t>
  </si>
  <si>
    <t>Gavula</t>
  </si>
  <si>
    <t>Gabriel</t>
  </si>
  <si>
    <t>Alfoldy</t>
  </si>
  <si>
    <t>František</t>
  </si>
  <si>
    <t>Lahučký</t>
  </si>
  <si>
    <t>Alojz</t>
  </si>
  <si>
    <t>madar5</t>
  </si>
  <si>
    <t>Gregor</t>
  </si>
  <si>
    <t>Vladimír</t>
  </si>
  <si>
    <t>IP</t>
  </si>
  <si>
    <t>Mutoli</t>
  </si>
  <si>
    <t>N</t>
  </si>
  <si>
    <t>11.1.</t>
  </si>
  <si>
    <t>Mútala</t>
  </si>
  <si>
    <t>SPOLOČNÁ BRATISLAVSKÁ LICITOVANÁ LIGA</t>
  </si>
  <si>
    <t>8.2.</t>
  </si>
  <si>
    <t>21.3.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</si>
</sst>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"/>
    <numFmt numFmtId="173" formatCode="m/d"/>
    <numFmt numFmtId="174" formatCode="d\-mmm"/>
    <numFmt numFmtId="175" formatCode="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1B]d\.\ mmmm\ yyyy"/>
    <numFmt numFmtId="193" formatCode="#,##0\ _S_k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d/m/yyyy;@"/>
    <numFmt numFmtId="207" formatCode="d/m;@"/>
    <numFmt numFmtId="208" formatCode="[$-41B]d\-mmm\.;@"/>
    <numFmt numFmtId="209" formatCode="0.00_ ;[Red]\-0.00\ "/>
    <numFmt numFmtId="210" formatCode="#,##0.00\ [$€-1];[Red]\-#,##0.00\ [$€-1]"/>
    <numFmt numFmtId="211" formatCode="0.0_ ;[Red]\-0.0\ "/>
    <numFmt numFmtId="212" formatCode="0_ ;[Red]\-0\ "/>
    <numFmt numFmtId="213" formatCode="0.00000000000"/>
  </numFmts>
  <fonts count="99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53"/>
      <name val="Bookman Old Style"/>
      <family val="1"/>
    </font>
    <font>
      <sz val="14"/>
      <color indexed="54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2"/>
    </font>
    <font>
      <b/>
      <sz val="8"/>
      <color indexed="18"/>
      <name val="Arial CE"/>
      <family val="2"/>
    </font>
    <font>
      <b/>
      <sz val="9"/>
      <color indexed="18"/>
      <name val="Arial CE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20"/>
      <color indexed="53"/>
      <name val="Bookman Old Style"/>
      <family val="1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 CE"/>
      <family val="0"/>
    </font>
    <font>
      <sz val="10"/>
      <color indexed="9"/>
      <name val="Arial CE"/>
      <family val="0"/>
    </font>
    <font>
      <b/>
      <i/>
      <sz val="16"/>
      <color indexed="9"/>
      <name val="Times New Roman"/>
      <family val="1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11"/>
      <color indexed="58"/>
      <name val="Arial"/>
      <family val="2"/>
    </font>
    <font>
      <b/>
      <sz val="12"/>
      <name val="Arial"/>
      <family val="2"/>
    </font>
    <font>
      <b/>
      <sz val="24"/>
      <color indexed="20"/>
      <name val="Arial"/>
      <family val="2"/>
    </font>
    <font>
      <b/>
      <sz val="9"/>
      <color indexed="30"/>
      <name val="Arial"/>
      <family val="2"/>
    </font>
    <font>
      <b/>
      <sz val="14"/>
      <color indexed="54"/>
      <name val="Arial CE"/>
      <family val="2"/>
    </font>
    <font>
      <sz val="14"/>
      <name val="Arial Narrow"/>
      <family val="2"/>
    </font>
    <font>
      <sz val="14"/>
      <name val="Arial Narrow CE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sz val="7"/>
      <color indexed="55"/>
      <name val="Arial Narrow"/>
      <family val="2"/>
    </font>
    <font>
      <sz val="9"/>
      <color indexed="55"/>
      <name val="Arial CE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22"/>
      <color indexed="17"/>
      <name val="Verdana"/>
      <family val="2"/>
    </font>
    <font>
      <sz val="22"/>
      <name val="Arial"/>
      <family val="0"/>
    </font>
    <font>
      <b/>
      <sz val="18"/>
      <color indexed="58"/>
      <name val="Verdana"/>
      <family val="2"/>
    </font>
    <font>
      <sz val="18"/>
      <color indexed="58"/>
      <name val="Arial"/>
      <family val="2"/>
    </font>
    <font>
      <sz val="10"/>
      <color indexed="5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9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5" fillId="0" borderId="0" xfId="47" applyFont="1">
      <alignment/>
      <protection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33" borderId="10" xfId="47" applyFont="1" applyFill="1" applyBorder="1" applyAlignment="1">
      <alignment horizontal="center"/>
      <protection/>
    </xf>
    <xf numFmtId="0" fontId="10" fillId="34" borderId="11" xfId="47" applyFont="1" applyFill="1" applyBorder="1" applyAlignment="1">
      <alignment horizontal="center"/>
      <protection/>
    </xf>
    <xf numFmtId="0" fontId="7" fillId="34" borderId="12" xfId="47" applyFont="1" applyFill="1" applyBorder="1" applyAlignment="1">
      <alignment horizontal="center"/>
      <protection/>
    </xf>
    <xf numFmtId="0" fontId="8" fillId="34" borderId="12" xfId="47" applyFont="1" applyFill="1" applyBorder="1">
      <alignment/>
      <protection/>
    </xf>
    <xf numFmtId="0" fontId="8" fillId="34" borderId="13" xfId="47" applyFont="1" applyFill="1" applyBorder="1">
      <alignment/>
      <protection/>
    </xf>
    <xf numFmtId="0" fontId="12" fillId="33" borderId="11" xfId="47" applyFont="1" applyFill="1" applyBorder="1" applyAlignment="1">
      <alignment horizontal="center"/>
      <protection/>
    </xf>
    <xf numFmtId="0" fontId="13" fillId="33" borderId="11" xfId="47" applyFont="1" applyFill="1" applyBorder="1" applyAlignment="1">
      <alignment horizontal="center"/>
      <protection/>
    </xf>
    <xf numFmtId="0" fontId="7" fillId="35" borderId="14" xfId="47" applyFont="1" applyFill="1" applyBorder="1" applyAlignment="1">
      <alignment horizontal="center"/>
      <protection/>
    </xf>
    <xf numFmtId="0" fontId="7" fillId="36" borderId="14" xfId="47" applyFont="1" applyFill="1" applyBorder="1" applyAlignment="1">
      <alignment horizontal="center"/>
      <protection/>
    </xf>
    <xf numFmtId="0" fontId="7" fillId="36" borderId="15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49" fontId="18" fillId="0" borderId="0" xfId="47" applyNumberFormat="1" applyFont="1" applyAlignment="1">
      <alignment horizontal="center"/>
      <protection/>
    </xf>
    <xf numFmtId="1" fontId="14" fillId="37" borderId="16" xfId="47" applyNumberFormat="1" applyFont="1" applyFill="1" applyBorder="1" applyAlignment="1">
      <alignment horizontal="center"/>
      <protection/>
    </xf>
    <xf numFmtId="0" fontId="19" fillId="0" borderId="0" xfId="48">
      <alignment/>
      <protection/>
    </xf>
    <xf numFmtId="0" fontId="20" fillId="34" borderId="16" xfId="48" applyFont="1" applyFill="1" applyBorder="1" applyAlignment="1">
      <alignment horizontal="center"/>
      <protection/>
    </xf>
    <xf numFmtId="0" fontId="19" fillId="0" borderId="0" xfId="48" applyFont="1">
      <alignment/>
      <protection/>
    </xf>
    <xf numFmtId="0" fontId="23" fillId="0" borderId="0" xfId="48" applyFont="1">
      <alignment/>
      <protection/>
    </xf>
    <xf numFmtId="0" fontId="22" fillId="0" borderId="0" xfId="48" applyFont="1">
      <alignment/>
      <protection/>
    </xf>
    <xf numFmtId="0" fontId="19" fillId="0" borderId="0" xfId="48" applyFill="1">
      <alignment/>
      <protection/>
    </xf>
    <xf numFmtId="0" fontId="2" fillId="0" borderId="0" xfId="49">
      <alignment/>
      <protection/>
    </xf>
    <xf numFmtId="0" fontId="20" fillId="34" borderId="17" xfId="48" applyFont="1" applyFill="1" applyBorder="1" applyAlignment="1">
      <alignment horizontal="center"/>
      <protection/>
    </xf>
    <xf numFmtId="0" fontId="2" fillId="0" borderId="0" xfId="49" applyBorder="1">
      <alignment/>
      <protection/>
    </xf>
    <xf numFmtId="0" fontId="2" fillId="0" borderId="0" xfId="49" applyAlignment="1">
      <alignment horizontal="center"/>
      <protection/>
    </xf>
    <xf numFmtId="0" fontId="2" fillId="0" borderId="0" xfId="49" applyFill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20" fillId="34" borderId="18" xfId="48" applyFont="1" applyFill="1" applyBorder="1" applyAlignment="1">
      <alignment horizontal="center"/>
      <protection/>
    </xf>
    <xf numFmtId="0" fontId="20" fillId="38" borderId="14" xfId="48" applyFont="1" applyFill="1" applyBorder="1" applyAlignment="1">
      <alignment horizontal="center"/>
      <protection/>
    </xf>
    <xf numFmtId="0" fontId="19" fillId="0" borderId="0" xfId="48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27" fillId="37" borderId="16" xfId="4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4" fillId="39" borderId="0" xfId="47" applyFont="1" applyFill="1" applyBorder="1" applyAlignment="1">
      <alignment horizontal="left"/>
      <protection/>
    </xf>
    <xf numFmtId="0" fontId="12" fillId="33" borderId="13" xfId="47" applyFont="1" applyFill="1" applyBorder="1" applyAlignment="1">
      <alignment horizontal="center"/>
      <protection/>
    </xf>
    <xf numFmtId="0" fontId="12" fillId="40" borderId="11" xfId="47" applyFont="1" applyFill="1" applyBorder="1" applyAlignment="1">
      <alignment horizontal="center"/>
      <protection/>
    </xf>
    <xf numFmtId="0" fontId="13" fillId="40" borderId="11" xfId="47" applyFont="1" applyFill="1" applyBorder="1" applyAlignment="1">
      <alignment horizontal="center"/>
      <protection/>
    </xf>
    <xf numFmtId="0" fontId="8" fillId="41" borderId="11" xfId="47" applyFont="1" applyFill="1" applyBorder="1" applyAlignment="1">
      <alignment horizontal="center"/>
      <protection/>
    </xf>
    <xf numFmtId="0" fontId="7" fillId="35" borderId="15" xfId="47" applyFont="1" applyFill="1" applyBorder="1">
      <alignment/>
      <protection/>
    </xf>
    <xf numFmtId="1" fontId="20" fillId="42" borderId="10" xfId="47" applyNumberFormat="1" applyFont="1" applyFill="1" applyBorder="1" applyAlignment="1">
      <alignment horizontal="center"/>
      <protection/>
    </xf>
    <xf numFmtId="1" fontId="20" fillId="0" borderId="10" xfId="47" applyNumberFormat="1" applyFont="1" applyFill="1" applyBorder="1" applyAlignment="1">
      <alignment horizontal="center"/>
      <protection/>
    </xf>
    <xf numFmtId="1" fontId="20" fillId="34" borderId="10" xfId="47" applyNumberFormat="1" applyFont="1" applyFill="1" applyBorder="1" applyAlignment="1">
      <alignment horizontal="center"/>
      <protection/>
    </xf>
    <xf numFmtId="0" fontId="0" fillId="40" borderId="16" xfId="47" applyFont="1" applyFill="1" applyBorder="1" applyAlignment="1">
      <alignment horizontal="center"/>
      <protection/>
    </xf>
    <xf numFmtId="0" fontId="20" fillId="40" borderId="16" xfId="47" applyFont="1" applyFill="1" applyBorder="1" applyAlignment="1">
      <alignment horizontal="left"/>
      <protection/>
    </xf>
    <xf numFmtId="0" fontId="24" fillId="43" borderId="0" xfId="48" applyFont="1" applyFill="1">
      <alignment/>
      <protection/>
    </xf>
    <xf numFmtId="0" fontId="33" fillId="43" borderId="0" xfId="49" applyFont="1" applyFill="1">
      <alignment/>
      <protection/>
    </xf>
    <xf numFmtId="0" fontId="34" fillId="43" borderId="0" xfId="48" applyFont="1" applyFill="1">
      <alignment/>
      <protection/>
    </xf>
    <xf numFmtId="0" fontId="35" fillId="43" borderId="0" xfId="48" applyFont="1" applyFill="1" applyBorder="1" applyAlignment="1">
      <alignment horizontal="center"/>
      <protection/>
    </xf>
    <xf numFmtId="0" fontId="36" fillId="43" borderId="0" xfId="48" applyFont="1" applyFill="1">
      <alignment/>
      <protection/>
    </xf>
    <xf numFmtId="0" fontId="36" fillId="43" borderId="0" xfId="48" applyFont="1" applyFill="1" applyAlignment="1">
      <alignment horizontal="right"/>
      <protection/>
    </xf>
    <xf numFmtId="1" fontId="25" fillId="44" borderId="19" xfId="48" applyNumberFormat="1" applyFont="1" applyFill="1" applyBorder="1" applyAlignment="1">
      <alignment horizontal="center"/>
      <protection/>
    </xf>
    <xf numFmtId="1" fontId="25" fillId="44" borderId="20" xfId="48" applyNumberFormat="1" applyFont="1" applyFill="1" applyBorder="1" applyAlignment="1">
      <alignment horizontal="center"/>
      <protection/>
    </xf>
    <xf numFmtId="0" fontId="26" fillId="35" borderId="21" xfId="48" applyFont="1" applyFill="1" applyBorder="1" applyAlignment="1">
      <alignment horizontal="center"/>
      <protection/>
    </xf>
    <xf numFmtId="0" fontId="20" fillId="37" borderId="18" xfId="49" applyFont="1" applyFill="1" applyBorder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0" fillId="0" borderId="0" xfId="0" applyAlignment="1">
      <alignment horizontal="center"/>
    </xf>
    <xf numFmtId="1" fontId="20" fillId="35" borderId="10" xfId="47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32" fillId="45" borderId="0" xfId="49" applyFont="1" applyFill="1" applyBorder="1" applyAlignment="1">
      <alignment horizontal="center"/>
      <protection/>
    </xf>
    <xf numFmtId="172" fontId="16" fillId="46" borderId="20" xfId="48" applyNumberFormat="1" applyFont="1" applyFill="1" applyBorder="1" applyAlignment="1">
      <alignment horizontal="center"/>
      <protection/>
    </xf>
    <xf numFmtId="172" fontId="16" fillId="34" borderId="14" xfId="48" applyNumberFormat="1" applyFont="1" applyFill="1" applyBorder="1" applyAlignment="1">
      <alignment horizontal="center"/>
      <protection/>
    </xf>
    <xf numFmtId="0" fontId="24" fillId="45" borderId="0" xfId="48" applyFont="1" applyFill="1" applyAlignment="1">
      <alignment horizontal="left"/>
      <protection/>
    </xf>
    <xf numFmtId="0" fontId="37" fillId="45" borderId="0" xfId="49" applyFont="1" applyFill="1" applyAlignment="1">
      <alignment horizontal="left"/>
      <protection/>
    </xf>
    <xf numFmtId="0" fontId="38" fillId="45" borderId="0" xfId="48" applyFont="1" applyFill="1" applyAlignment="1">
      <alignment horizontal="left"/>
      <protection/>
    </xf>
    <xf numFmtId="0" fontId="39" fillId="45" borderId="0" xfId="48" applyFont="1" applyFill="1" applyBorder="1" applyAlignment="1">
      <alignment horizontal="left"/>
      <protection/>
    </xf>
    <xf numFmtId="0" fontId="36" fillId="45" borderId="0" xfId="48" applyFont="1" applyFill="1" applyAlignment="1">
      <alignment horizontal="left"/>
      <protection/>
    </xf>
    <xf numFmtId="0" fontId="20" fillId="35" borderId="14" xfId="48" applyFont="1" applyFill="1" applyBorder="1" applyAlignment="1">
      <alignment horizontal="center"/>
      <protection/>
    </xf>
    <xf numFmtId="172" fontId="40" fillId="35" borderId="10" xfId="48" applyNumberFormat="1" applyFont="1" applyFill="1" applyBorder="1" applyAlignment="1">
      <alignment horizontal="center"/>
      <protection/>
    </xf>
    <xf numFmtId="0" fontId="41" fillId="38" borderId="10" xfId="48" applyFont="1" applyFill="1" applyBorder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0" fontId="41" fillId="38" borderId="22" xfId="48" applyFont="1" applyFill="1" applyBorder="1" applyAlignment="1">
      <alignment horizontal="center"/>
      <protection/>
    </xf>
    <xf numFmtId="0" fontId="27" fillId="42" borderId="16" xfId="48" applyFont="1" applyFill="1" applyBorder="1" applyAlignment="1">
      <alignment horizontal="center"/>
      <protection/>
    </xf>
    <xf numFmtId="209" fontId="14" fillId="0" borderId="16" xfId="47" applyNumberFormat="1" applyFont="1" applyFill="1" applyBorder="1">
      <alignment/>
      <protection/>
    </xf>
    <xf numFmtId="1" fontId="43" fillId="0" borderId="16" xfId="47" applyNumberFormat="1" applyFont="1" applyFill="1" applyBorder="1">
      <alignment/>
      <protection/>
    </xf>
    <xf numFmtId="209" fontId="14" fillId="35" borderId="10" xfId="47" applyNumberFormat="1" applyFont="1" applyFill="1" applyBorder="1">
      <alignment/>
      <protection/>
    </xf>
    <xf numFmtId="209" fontId="14" fillId="40" borderId="10" xfId="47" applyNumberFormat="1" applyFont="1" applyFill="1" applyBorder="1">
      <alignment/>
      <protection/>
    </xf>
    <xf numFmtId="209" fontId="14" fillId="33" borderId="10" xfId="47" applyNumberFormat="1" applyFont="1" applyFill="1" applyBorder="1">
      <alignment/>
      <protection/>
    </xf>
    <xf numFmtId="210" fontId="42" fillId="33" borderId="10" xfId="48" applyNumberFormat="1" applyFont="1" applyFill="1" applyBorder="1" applyAlignment="1">
      <alignment horizontal="center"/>
      <protection/>
    </xf>
    <xf numFmtId="172" fontId="45" fillId="46" borderId="20" xfId="48" applyNumberFormat="1" applyFont="1" applyFill="1" applyBorder="1" applyAlignment="1">
      <alignment horizontal="center"/>
      <protection/>
    </xf>
    <xf numFmtId="172" fontId="45" fillId="37" borderId="14" xfId="48" applyNumberFormat="1" applyFont="1" applyFill="1" applyBorder="1" applyAlignment="1">
      <alignment horizontal="center"/>
      <protection/>
    </xf>
    <xf numFmtId="172" fontId="21" fillId="46" borderId="17" xfId="48" applyNumberFormat="1" applyFont="1" applyFill="1" applyBorder="1" applyAlignment="1">
      <alignment horizontal="center"/>
      <protection/>
    </xf>
    <xf numFmtId="172" fontId="21" fillId="37" borderId="16" xfId="48" applyNumberFormat="1" applyFont="1" applyFill="1" applyBorder="1" applyAlignment="1">
      <alignment horizontal="center"/>
      <protection/>
    </xf>
    <xf numFmtId="172" fontId="21" fillId="37" borderId="17" xfId="48" applyNumberFormat="1" applyFont="1" applyFill="1" applyBorder="1" applyAlignment="1">
      <alignment horizontal="center"/>
      <protection/>
    </xf>
    <xf numFmtId="172" fontId="21" fillId="46" borderId="16" xfId="48" applyNumberFormat="1" applyFont="1" applyFill="1" applyBorder="1" applyAlignment="1">
      <alignment horizontal="center"/>
      <protection/>
    </xf>
    <xf numFmtId="172" fontId="21" fillId="37" borderId="23" xfId="48" applyNumberFormat="1" applyFont="1" applyFill="1" applyBorder="1" applyAlignment="1">
      <alignment horizontal="center"/>
      <protection/>
    </xf>
    <xf numFmtId="210" fontId="44" fillId="35" borderId="16" xfId="48" applyNumberFormat="1" applyFont="1" applyFill="1" applyBorder="1" applyAlignment="1">
      <alignment horizontal="right"/>
      <protection/>
    </xf>
    <xf numFmtId="2" fontId="14" fillId="33" borderId="10" xfId="47" applyNumberFormat="1" applyFont="1" applyFill="1" applyBorder="1">
      <alignment/>
      <protection/>
    </xf>
    <xf numFmtId="1" fontId="14" fillId="0" borderId="10" xfId="47" applyNumberFormat="1" applyFont="1" applyFill="1" applyBorder="1">
      <alignment/>
      <protection/>
    </xf>
    <xf numFmtId="1" fontId="21" fillId="37" borderId="10" xfId="48" applyNumberFormat="1" applyFont="1" applyFill="1" applyBorder="1" applyAlignment="1">
      <alignment horizontal="center"/>
      <protection/>
    </xf>
    <xf numFmtId="1" fontId="14" fillId="47" borderId="16" xfId="47" applyNumberFormat="1" applyFont="1" applyFill="1" applyBorder="1" applyAlignment="1">
      <alignment horizontal="center"/>
      <protection/>
    </xf>
    <xf numFmtId="0" fontId="46" fillId="0" borderId="0" xfId="47" applyFont="1" applyAlignment="1">
      <alignment horizontal="center" vertical="center"/>
      <protection/>
    </xf>
    <xf numFmtId="1" fontId="47" fillId="44" borderId="16" xfId="47" applyNumberFormat="1" applyFont="1" applyFill="1" applyBorder="1" applyAlignment="1">
      <alignment horizontal="center" vertical="center"/>
      <protection/>
    </xf>
    <xf numFmtId="207" fontId="16" fillId="46" borderId="20" xfId="48" applyNumberFormat="1" applyFont="1" applyFill="1" applyBorder="1" applyAlignment="1">
      <alignment horizontal="center"/>
      <protection/>
    </xf>
    <xf numFmtId="14" fontId="8" fillId="48" borderId="0" xfId="47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48" fillId="0" borderId="0" xfId="49" applyFont="1" applyBorder="1" applyAlignment="1">
      <alignment horizontal="left" vertical="center"/>
      <protection/>
    </xf>
    <xf numFmtId="0" fontId="49" fillId="0" borderId="0" xfId="48" applyFont="1">
      <alignment/>
      <protection/>
    </xf>
    <xf numFmtId="0" fontId="50" fillId="0" borderId="0" xfId="48" applyFont="1">
      <alignment/>
      <protection/>
    </xf>
    <xf numFmtId="1" fontId="21" fillId="40" borderId="16" xfId="48" applyNumberFormat="1" applyFont="1" applyFill="1" applyBorder="1" applyAlignment="1">
      <alignment horizontal="center" vertical="center"/>
      <protection/>
    </xf>
    <xf numFmtId="1" fontId="21" fillId="48" borderId="16" xfId="48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1" fontId="53" fillId="0" borderId="0" xfId="47" applyNumberFormat="1" applyFont="1" applyAlignment="1">
      <alignment horizontal="center" vertical="center"/>
      <protection/>
    </xf>
    <xf numFmtId="2" fontId="54" fillId="0" borderId="0" xfId="47" applyNumberFormat="1" applyFont="1" applyAlignment="1">
      <alignment horizontal="center" vertical="center"/>
      <protection/>
    </xf>
    <xf numFmtId="175" fontId="54" fillId="0" borderId="0" xfId="47" applyNumberFormat="1" applyFont="1" applyAlignment="1">
      <alignment horizontal="center" vertical="center"/>
      <protection/>
    </xf>
    <xf numFmtId="0" fontId="24" fillId="39" borderId="0" xfId="47" applyFont="1" applyFill="1" applyBorder="1" applyAlignment="1">
      <alignment horizontal="center"/>
      <protection/>
    </xf>
    <xf numFmtId="209" fontId="19" fillId="40" borderId="17" xfId="48" applyNumberFormat="1" applyFont="1" applyFill="1" applyBorder="1" applyAlignment="1">
      <alignment horizontal="center"/>
      <protection/>
    </xf>
    <xf numFmtId="1" fontId="19" fillId="0" borderId="16" xfId="48" applyNumberFormat="1" applyFont="1" applyFill="1" applyBorder="1" applyAlignment="1">
      <alignment horizontal="center"/>
      <protection/>
    </xf>
    <xf numFmtId="212" fontId="55" fillId="0" borderId="0" xfId="49" applyNumberFormat="1" applyFont="1" applyAlignment="1">
      <alignment horizontal="center"/>
      <protection/>
    </xf>
    <xf numFmtId="209" fontId="19" fillId="40" borderId="16" xfId="48" applyNumberFormat="1" applyFont="1" applyFill="1" applyBorder="1" applyAlignment="1">
      <alignment horizontal="right"/>
      <protection/>
    </xf>
    <xf numFmtId="209" fontId="19" fillId="0" borderId="16" xfId="48" applyNumberFormat="1" applyFont="1" applyFill="1" applyBorder="1" applyAlignment="1">
      <alignment horizontal="right"/>
      <protection/>
    </xf>
    <xf numFmtId="2" fontId="56" fillId="0" borderId="0" xfId="49" applyNumberFormat="1" applyFont="1" applyAlignment="1">
      <alignment horizontal="center"/>
      <protection/>
    </xf>
    <xf numFmtId="0" fontId="19" fillId="37" borderId="0" xfId="48" applyFont="1" applyFill="1">
      <alignment/>
      <protection/>
    </xf>
    <xf numFmtId="0" fontId="19" fillId="42" borderId="0" xfId="48" applyFont="1" applyFill="1">
      <alignment/>
      <protection/>
    </xf>
    <xf numFmtId="0" fontId="19" fillId="37" borderId="0" xfId="48" applyFont="1" applyFill="1" applyAlignment="1">
      <alignment horizontal="right"/>
      <protection/>
    </xf>
    <xf numFmtId="0" fontId="28" fillId="44" borderId="21" xfId="47" applyFont="1" applyFill="1" applyBorder="1" applyAlignment="1">
      <alignment horizontal="center" vertical="center"/>
      <protection/>
    </xf>
    <xf numFmtId="0" fontId="28" fillId="44" borderId="16" xfId="47" applyFont="1" applyFill="1" applyBorder="1" applyAlignment="1">
      <alignment horizontal="center" vertical="center"/>
      <protection/>
    </xf>
    <xf numFmtId="0" fontId="15" fillId="35" borderId="10" xfId="47" applyFont="1" applyFill="1" applyBorder="1" applyAlignment="1">
      <alignment horizontal="center" vertical="center"/>
      <protection/>
    </xf>
    <xf numFmtId="0" fontId="44" fillId="34" borderId="10" xfId="47" applyFont="1" applyFill="1" applyBorder="1" applyAlignment="1">
      <alignment horizontal="center" vertical="center"/>
      <protection/>
    </xf>
    <xf numFmtId="0" fontId="27" fillId="34" borderId="10" xfId="47" applyFont="1" applyFill="1" applyBorder="1" applyAlignment="1">
      <alignment horizontal="center" vertical="center"/>
      <protection/>
    </xf>
    <xf numFmtId="1" fontId="45" fillId="37" borderId="16" xfId="48" applyNumberFormat="1" applyFont="1" applyFill="1" applyBorder="1" applyAlignment="1">
      <alignment horizontal="center" vertical="center"/>
      <protection/>
    </xf>
    <xf numFmtId="0" fontId="0" fillId="34" borderId="16" xfId="47" applyFont="1" applyFill="1" applyBorder="1" applyAlignment="1">
      <alignment horizontal="center"/>
      <protection/>
    </xf>
    <xf numFmtId="0" fontId="30" fillId="49" borderId="14" xfId="48" applyFont="1" applyFill="1" applyBorder="1" applyAlignment="1">
      <alignment horizontal="center" wrapText="1"/>
      <protection/>
    </xf>
    <xf numFmtId="1" fontId="51" fillId="49" borderId="24" xfId="48" applyNumberFormat="1" applyFont="1" applyFill="1" applyBorder="1" applyAlignment="1">
      <alignment horizontal="center"/>
      <protection/>
    </xf>
    <xf numFmtId="1" fontId="51" fillId="49" borderId="20" xfId="48" applyNumberFormat="1" applyFont="1" applyFill="1" applyBorder="1" applyAlignment="1">
      <alignment horizontal="center"/>
      <protection/>
    </xf>
    <xf numFmtId="0" fontId="52" fillId="49" borderId="10" xfId="48" applyFont="1" applyFill="1" applyBorder="1" applyAlignment="1">
      <alignment horizontal="center" vertical="center" wrapText="1"/>
      <protection/>
    </xf>
    <xf numFmtId="0" fontId="52" fillId="49" borderId="14" xfId="48" applyFont="1" applyFill="1" applyBorder="1" applyAlignment="1">
      <alignment horizontal="center"/>
      <protection/>
    </xf>
    <xf numFmtId="0" fontId="52" fillId="49" borderId="10" xfId="48" applyFont="1" applyFill="1" applyBorder="1" applyAlignment="1">
      <alignment horizontal="center"/>
      <protection/>
    </xf>
    <xf numFmtId="0" fontId="58" fillId="50" borderId="0" xfId="0" applyFont="1" applyFill="1" applyAlignment="1">
      <alignment horizontal="center"/>
    </xf>
    <xf numFmtId="0" fontId="52" fillId="51" borderId="0" xfId="0" applyFont="1" applyFill="1" applyBorder="1" applyAlignment="1">
      <alignment horizontal="center"/>
    </xf>
    <xf numFmtId="0" fontId="21" fillId="52" borderId="0" xfId="0" applyFont="1" applyFill="1" applyAlignment="1">
      <alignment/>
    </xf>
    <xf numFmtId="0" fontId="52" fillId="53" borderId="0" xfId="0" applyFont="1" applyFill="1" applyBorder="1" applyAlignment="1">
      <alignment horizontal="center"/>
    </xf>
    <xf numFmtId="0" fontId="0" fillId="48" borderId="0" xfId="0" applyFill="1" applyAlignment="1">
      <alignment/>
    </xf>
    <xf numFmtId="0" fontId="52" fillId="54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/>
    </xf>
    <xf numFmtId="0" fontId="0" fillId="40" borderId="0" xfId="0" applyFont="1" applyFill="1" applyBorder="1" applyAlignment="1">
      <alignment horizontal="left"/>
    </xf>
    <xf numFmtId="0" fontId="21" fillId="44" borderId="16" xfId="48" applyFont="1" applyFill="1" applyBorder="1" applyAlignment="1">
      <alignment horizontal="center" vertical="center" wrapText="1"/>
      <protection/>
    </xf>
    <xf numFmtId="0" fontId="0" fillId="34" borderId="18" xfId="47" applyFont="1" applyFill="1" applyBorder="1" applyAlignment="1">
      <alignment horizontal="center"/>
      <protection/>
    </xf>
    <xf numFmtId="0" fontId="27" fillId="35" borderId="18" xfId="47" applyFont="1" applyFill="1" applyBorder="1" applyAlignment="1">
      <alignment vertical="center"/>
      <protection/>
    </xf>
    <xf numFmtId="0" fontId="60" fillId="35" borderId="17" xfId="47" applyFont="1" applyFill="1" applyBorder="1" applyAlignment="1">
      <alignment vertical="center"/>
      <protection/>
    </xf>
    <xf numFmtId="0" fontId="27" fillId="35" borderId="21" xfId="47" applyFont="1" applyFill="1" applyBorder="1" applyAlignment="1">
      <alignment vertical="center"/>
      <protection/>
    </xf>
    <xf numFmtId="0" fontId="60" fillId="35" borderId="25" xfId="47" applyFont="1" applyFill="1" applyBorder="1" applyAlignment="1">
      <alignment vertical="center"/>
      <protection/>
    </xf>
    <xf numFmtId="0" fontId="27" fillId="35" borderId="18" xfId="47" applyFont="1" applyFill="1" applyBorder="1" applyAlignment="1">
      <alignment horizontal="left"/>
      <protection/>
    </xf>
    <xf numFmtId="0" fontId="60" fillId="35" borderId="17" xfId="47" applyFont="1" applyFill="1" applyBorder="1" applyAlignment="1">
      <alignment horizontal="left"/>
      <protection/>
    </xf>
    <xf numFmtId="0" fontId="59" fillId="34" borderId="17" xfId="47" applyFont="1" applyFill="1" applyBorder="1" applyAlignment="1">
      <alignment horizontal="left"/>
      <protection/>
    </xf>
    <xf numFmtId="0" fontId="60" fillId="34" borderId="10" xfId="47" applyFont="1" applyFill="1" applyBorder="1" applyAlignment="1">
      <alignment horizontal="left" vertical="center"/>
      <protection/>
    </xf>
    <xf numFmtId="0" fontId="60" fillId="34" borderId="16" xfId="47" applyFont="1" applyFill="1" applyBorder="1" applyAlignment="1">
      <alignment horizontal="left"/>
      <protection/>
    </xf>
    <xf numFmtId="0" fontId="60" fillId="34" borderId="17" xfId="47" applyFont="1" applyFill="1" applyBorder="1" applyAlignment="1">
      <alignment horizontal="left"/>
      <protection/>
    </xf>
    <xf numFmtId="0" fontId="16" fillId="35" borderId="17" xfId="47" applyFont="1" applyFill="1" applyBorder="1" applyAlignment="1">
      <alignment horizontal="left"/>
      <protection/>
    </xf>
    <xf numFmtId="0" fontId="27" fillId="35" borderId="21" xfId="47" applyFont="1" applyFill="1" applyBorder="1" applyAlignment="1">
      <alignment horizontal="left"/>
      <protection/>
    </xf>
    <xf numFmtId="0" fontId="60" fillId="35" borderId="25" xfId="47" applyFont="1" applyFill="1" applyBorder="1" applyAlignment="1">
      <alignment horizontal="left"/>
      <protection/>
    </xf>
    <xf numFmtId="0" fontId="60" fillId="34" borderId="10" xfId="47" applyFont="1" applyFill="1" applyBorder="1" applyAlignment="1">
      <alignment horizontal="left"/>
      <protection/>
    </xf>
    <xf numFmtId="0" fontId="46" fillId="0" borderId="0" xfId="47" applyFont="1" applyFill="1" applyAlignment="1">
      <alignment horizontal="center" vertical="center"/>
      <protection/>
    </xf>
    <xf numFmtId="0" fontId="27" fillId="35" borderId="18" xfId="49" applyFont="1" applyFill="1" applyBorder="1" applyAlignment="1">
      <alignment horizontal="left"/>
      <protection/>
    </xf>
    <xf numFmtId="0" fontId="60" fillId="35" borderId="17" xfId="49" applyFont="1" applyFill="1" applyBorder="1" applyAlignment="1">
      <alignment horizontal="left"/>
      <protection/>
    </xf>
    <xf numFmtId="1" fontId="14" fillId="0" borderId="16" xfId="47" applyNumberFormat="1" applyFont="1" applyFill="1" applyBorder="1" applyAlignment="1">
      <alignment horizontal="center"/>
      <protection/>
    </xf>
    <xf numFmtId="1" fontId="43" fillId="0" borderId="16" xfId="47" applyNumberFormat="1" applyFont="1" applyFill="1" applyBorder="1" applyAlignment="1">
      <alignment horizontal="center"/>
      <protection/>
    </xf>
    <xf numFmtId="1" fontId="20" fillId="0" borderId="0" xfId="0" applyNumberFormat="1" applyFont="1" applyAlignment="1">
      <alignment/>
    </xf>
    <xf numFmtId="1" fontId="98" fillId="0" borderId="16" xfId="47" applyNumberFormat="1" applyFont="1" applyFill="1" applyBorder="1" applyAlignment="1">
      <alignment horizontal="center"/>
      <protection/>
    </xf>
    <xf numFmtId="1" fontId="14" fillId="0" borderId="0" xfId="47" applyNumberFormat="1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13" fontId="0" fillId="0" borderId="0" xfId="0" applyNumberFormat="1" applyAlignment="1">
      <alignment/>
    </xf>
    <xf numFmtId="212" fontId="19" fillId="40" borderId="17" xfId="48" applyNumberFormat="1" applyFont="1" applyFill="1" applyBorder="1" applyAlignment="1">
      <alignment horizontal="center"/>
      <protection/>
    </xf>
    <xf numFmtId="2" fontId="19" fillId="0" borderId="16" xfId="48" applyNumberFormat="1" applyFont="1" applyFill="1" applyBorder="1" applyAlignment="1">
      <alignment horizontal="center"/>
      <protection/>
    </xf>
    <xf numFmtId="2" fontId="39" fillId="51" borderId="16" xfId="47" applyNumberFormat="1" applyFont="1" applyFill="1" applyBorder="1" applyAlignment="1">
      <alignment horizontal="center" vertical="center"/>
      <protection/>
    </xf>
    <xf numFmtId="1" fontId="20" fillId="46" borderId="10" xfId="47" applyNumberFormat="1" applyFont="1" applyFill="1" applyBorder="1" applyAlignment="1">
      <alignment horizontal="center"/>
      <protection/>
    </xf>
    <xf numFmtId="1" fontId="20" fillId="45" borderId="10" xfId="47" applyNumberFormat="1" applyFont="1" applyFill="1" applyBorder="1" applyAlignment="1">
      <alignment horizontal="center"/>
      <protection/>
    </xf>
    <xf numFmtId="0" fontId="27" fillId="35" borderId="19" xfId="47" applyFont="1" applyFill="1" applyBorder="1" applyAlignment="1">
      <alignment horizontal="left"/>
      <protection/>
    </xf>
    <xf numFmtId="0" fontId="60" fillId="35" borderId="20" xfId="47" applyFont="1" applyFill="1" applyBorder="1" applyAlignment="1">
      <alignment horizontal="left"/>
      <protection/>
    </xf>
    <xf numFmtId="0" fontId="60" fillId="34" borderId="17" xfId="47" applyFont="1" applyFill="1" applyBorder="1" applyAlignment="1">
      <alignment horizontal="left" vertical="center"/>
      <protection/>
    </xf>
    <xf numFmtId="0" fontId="59" fillId="34" borderId="16" xfId="47" applyFont="1" applyFill="1" applyBorder="1" applyAlignment="1">
      <alignment horizontal="left"/>
      <protection/>
    </xf>
    <xf numFmtId="1" fontId="21" fillId="55" borderId="16" xfId="48" applyNumberFormat="1" applyFont="1" applyFill="1" applyBorder="1" applyAlignment="1">
      <alignment horizontal="center" vertical="center"/>
      <protection/>
    </xf>
    <xf numFmtId="0" fontId="59" fillId="34" borderId="10" xfId="47" applyFont="1" applyFill="1" applyBorder="1" applyAlignment="1">
      <alignment horizontal="left"/>
      <protection/>
    </xf>
    <xf numFmtId="0" fontId="60" fillId="34" borderId="16" xfId="47" applyFont="1" applyFill="1" applyBorder="1" applyAlignment="1">
      <alignment horizontal="left" vertical="center"/>
      <protection/>
    </xf>
    <xf numFmtId="0" fontId="61" fillId="48" borderId="26" xfId="48" applyFont="1" applyFill="1" applyBorder="1" applyAlignment="1">
      <alignment vertical="center"/>
      <protection/>
    </xf>
    <xf numFmtId="0" fontId="62" fillId="0" borderId="26" xfId="0" applyFont="1" applyBorder="1" applyAlignment="1">
      <alignment/>
    </xf>
    <xf numFmtId="0" fontId="27" fillId="46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57" fillId="50" borderId="0" xfId="47" applyFont="1" applyFill="1" applyBorder="1" applyAlignment="1">
      <alignment horizontal="center"/>
      <protection/>
    </xf>
    <xf numFmtId="0" fontId="58" fillId="50" borderId="0" xfId="0" applyFont="1" applyFill="1" applyAlignment="1">
      <alignment horizontal="center"/>
    </xf>
    <xf numFmtId="0" fontId="52" fillId="39" borderId="0" xfId="0" applyFont="1" applyFill="1" applyAlignment="1">
      <alignment/>
    </xf>
    <xf numFmtId="0" fontId="52" fillId="52" borderId="0" xfId="0" applyFont="1" applyFill="1" applyBorder="1" applyAlignment="1">
      <alignment horizontal="left"/>
    </xf>
    <xf numFmtId="0" fontId="21" fillId="52" borderId="0" xfId="0" applyFont="1" applyFill="1" applyAlignment="1">
      <alignment/>
    </xf>
    <xf numFmtId="0" fontId="63" fillId="56" borderId="0" xfId="48" applyFont="1" applyFill="1" applyBorder="1" applyAlignment="1">
      <alignment horizontal="center" vertical="center"/>
      <protection/>
    </xf>
    <xf numFmtId="0" fontId="64" fillId="56" borderId="0" xfId="0" applyFont="1" applyFill="1" applyBorder="1" applyAlignment="1">
      <alignment horizontal="center"/>
    </xf>
    <xf numFmtId="0" fontId="65" fillId="56" borderId="0" xfId="0" applyFont="1" applyFill="1" applyAlignment="1">
      <alignment/>
    </xf>
    <xf numFmtId="0" fontId="15" fillId="37" borderId="16" xfId="47" applyFont="1" applyFill="1" applyBorder="1" applyAlignment="1">
      <alignment horizontal="center"/>
      <protection/>
    </xf>
    <xf numFmtId="0" fontId="9" fillId="33" borderId="18" xfId="47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40" borderId="18" xfId="47" applyFont="1" applyFill="1" applyBorder="1" applyAlignment="1">
      <alignment horizontal="center"/>
      <protection/>
    </xf>
    <xf numFmtId="0" fontId="31" fillId="45" borderId="0" xfId="49" applyFont="1" applyFill="1" applyBorder="1" applyAlignment="1">
      <alignment horizontal="center"/>
      <protection/>
    </xf>
    <xf numFmtId="0" fontId="32" fillId="45" borderId="0" xfId="49" applyFont="1" applyFill="1" applyBorder="1" applyAlignment="1">
      <alignment horizontal="center"/>
      <protection/>
    </xf>
    <xf numFmtId="1" fontId="21" fillId="44" borderId="21" xfId="48" applyNumberFormat="1" applyFont="1" applyFill="1" applyBorder="1" applyAlignment="1">
      <alignment horizontal="left" vertical="center"/>
      <protection/>
    </xf>
    <xf numFmtId="0" fontId="0" fillId="44" borderId="25" xfId="0" applyFill="1" applyBorder="1" applyAlignment="1">
      <alignment horizontal="left" vertical="center"/>
    </xf>
    <xf numFmtId="0" fontId="29" fillId="0" borderId="0" xfId="49" applyFont="1" applyFill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31" fillId="43" borderId="0" xfId="49" applyFont="1" applyFill="1" applyBorder="1" applyAlignment="1">
      <alignment horizontal="center"/>
      <protection/>
    </xf>
    <xf numFmtId="0" fontId="32" fillId="43" borderId="0" xfId="49" applyFont="1" applyFill="1" applyBorder="1" applyAlignment="1">
      <alignment horizontal="center"/>
      <protection/>
    </xf>
    <xf numFmtId="1" fontId="21" fillId="44" borderId="27" xfId="48" applyNumberFormat="1" applyFont="1" applyFill="1" applyBorder="1" applyAlignment="1">
      <alignment horizontal="center" vertical="center"/>
      <protection/>
    </xf>
    <xf numFmtId="0" fontId="0" fillId="44" borderId="28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52" fillId="49" borderId="0" xfId="48" applyNumberFormat="1" applyFont="1" applyFill="1" applyBorder="1" applyAlignment="1">
      <alignment horizontal="left" vertical="center"/>
      <protection/>
    </xf>
    <xf numFmtId="0" fontId="37" fillId="49" borderId="28" xfId="0" applyFont="1" applyFill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_KML celk.hod." xfId="48"/>
    <cellStyle name="normální_TLL 2005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0</xdr:rowOff>
    </xdr:from>
    <xdr:to>
      <xdr:col>13</xdr:col>
      <xdr:colOff>123825</xdr:colOff>
      <xdr:row>16</xdr:row>
      <xdr:rowOff>76200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76350"/>
          <a:ext cx="24669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13</xdr:col>
      <xdr:colOff>66675</xdr:colOff>
      <xdr:row>0</xdr:row>
      <xdr:rowOff>1181100</xdr:rowOff>
    </xdr:to>
    <xdr:pic>
      <xdr:nvPicPr>
        <xdr:cNvPr id="2" name="Picture 289" descr="BLL12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7753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17</xdr:row>
      <xdr:rowOff>47625</xdr:rowOff>
    </xdr:from>
    <xdr:to>
      <xdr:col>13</xdr:col>
      <xdr:colOff>523875</xdr:colOff>
      <xdr:row>31</xdr:row>
      <xdr:rowOff>142875</xdr:rowOff>
    </xdr:to>
    <xdr:pic>
      <xdr:nvPicPr>
        <xdr:cNvPr id="3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4314825"/>
          <a:ext cx="2895600" cy="287655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180975</xdr:rowOff>
    </xdr:from>
    <xdr:to>
      <xdr:col>8</xdr:col>
      <xdr:colOff>390525</xdr:colOff>
      <xdr:row>1</xdr:row>
      <xdr:rowOff>552450</xdr:rowOff>
    </xdr:to>
    <xdr:pic>
      <xdr:nvPicPr>
        <xdr:cNvPr id="1" name="Picture 287" descr="BLL12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3924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190500</xdr:colOff>
      <xdr:row>3</xdr:row>
      <xdr:rowOff>247650</xdr:rowOff>
    </xdr:to>
    <xdr:pic>
      <xdr:nvPicPr>
        <xdr:cNvPr id="1" name="Picture 287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114300</xdr:rowOff>
    </xdr:from>
    <xdr:to>
      <xdr:col>3</xdr:col>
      <xdr:colOff>361950</xdr:colOff>
      <xdr:row>3</xdr:row>
      <xdr:rowOff>180975</xdr:rowOff>
    </xdr:to>
    <xdr:pic>
      <xdr:nvPicPr>
        <xdr:cNvPr id="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14300"/>
          <a:ext cx="923925" cy="914400"/>
        </a:xfrm>
        <a:prstGeom prst="rect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A2:I39"/>
  <sheetViews>
    <sheetView showGridLines="0" zoomScalePageLayoutView="0" workbookViewId="0" topLeftCell="A1">
      <selection activeCell="P17" sqref="P17"/>
    </sheetView>
  </sheetViews>
  <sheetFormatPr defaultColWidth="9.140625" defaultRowHeight="12.75"/>
  <cols>
    <col min="1" max="1" width="7.57421875" style="0" customWidth="1"/>
    <col min="2" max="2" width="10.57421875" style="0" customWidth="1"/>
    <col min="3" max="3" width="14.28125" style="0" customWidth="1"/>
    <col min="4" max="4" width="14.8515625" style="0" customWidth="1"/>
    <col min="5" max="5" width="10.00390625" style="0" customWidth="1"/>
    <col min="7" max="7" width="4.28125" style="0" customWidth="1"/>
    <col min="8" max="8" width="4.57421875" style="0" customWidth="1"/>
    <col min="9" max="9" width="4.140625" style="0" customWidth="1"/>
  </cols>
  <sheetData>
    <row r="1" ht="100.5" customHeight="1"/>
    <row r="2" spans="1:9" ht="21.75" customHeight="1" thickBot="1">
      <c r="A2" s="39" t="s">
        <v>50</v>
      </c>
      <c r="B2" s="110" t="s">
        <v>48</v>
      </c>
      <c r="C2" s="39" t="s">
        <v>36</v>
      </c>
      <c r="D2" s="39" t="s">
        <v>37</v>
      </c>
      <c r="E2" s="39" t="s">
        <v>38</v>
      </c>
      <c r="F2" s="110" t="s">
        <v>54</v>
      </c>
      <c r="G2" s="40" t="s">
        <v>70</v>
      </c>
      <c r="H2" s="12" t="s">
        <v>69</v>
      </c>
      <c r="I2" s="12" t="s">
        <v>45</v>
      </c>
    </row>
    <row r="3" spans="1:9" ht="14.25" customHeight="1">
      <c r="A3" s="123">
        <v>1</v>
      </c>
      <c r="B3" s="122" t="s">
        <v>128</v>
      </c>
      <c r="C3" s="120">
        <v>101</v>
      </c>
      <c r="D3" s="145" t="s">
        <v>73</v>
      </c>
      <c r="E3" s="146" t="s">
        <v>60</v>
      </c>
      <c r="F3" s="124" t="s">
        <v>74</v>
      </c>
      <c r="G3" s="160"/>
      <c r="H3" s="161"/>
      <c r="I3" s="163"/>
    </row>
    <row r="4" spans="1:9" ht="14.25" customHeight="1">
      <c r="A4" s="123">
        <v>2</v>
      </c>
      <c r="B4" s="122" t="s">
        <v>72</v>
      </c>
      <c r="C4" s="121">
        <v>102</v>
      </c>
      <c r="D4" s="143" t="s">
        <v>75</v>
      </c>
      <c r="E4" s="144" t="s">
        <v>59</v>
      </c>
      <c r="F4" s="124" t="s">
        <v>76</v>
      </c>
      <c r="G4" s="160"/>
      <c r="H4" s="161"/>
      <c r="I4" s="163"/>
    </row>
    <row r="5" spans="1:9" ht="14.25" customHeight="1">
      <c r="A5" s="123">
        <v>3</v>
      </c>
      <c r="B5" s="122" t="s">
        <v>72</v>
      </c>
      <c r="C5" s="121">
        <v>103</v>
      </c>
      <c r="D5" s="143" t="s">
        <v>77</v>
      </c>
      <c r="E5" s="144" t="s">
        <v>78</v>
      </c>
      <c r="F5" s="124"/>
      <c r="G5" s="160"/>
      <c r="H5" s="161"/>
      <c r="I5" s="163"/>
    </row>
    <row r="6" spans="1:9" ht="14.25" customHeight="1">
      <c r="A6" s="123">
        <v>15</v>
      </c>
      <c r="B6" s="122" t="s">
        <v>72</v>
      </c>
      <c r="C6" s="121">
        <v>104</v>
      </c>
      <c r="D6" s="143" t="s">
        <v>79</v>
      </c>
      <c r="E6" s="144" t="s">
        <v>59</v>
      </c>
      <c r="F6" s="124" t="s">
        <v>80</v>
      </c>
      <c r="G6" s="160"/>
      <c r="H6" s="161"/>
      <c r="I6" s="163"/>
    </row>
    <row r="7" spans="1:9" ht="14.25" customHeight="1">
      <c r="A7" s="123">
        <v>12</v>
      </c>
      <c r="B7" s="122" t="s">
        <v>72</v>
      </c>
      <c r="C7" s="121">
        <v>105</v>
      </c>
      <c r="D7" s="143" t="s">
        <v>79</v>
      </c>
      <c r="E7" s="144" t="s">
        <v>81</v>
      </c>
      <c r="F7" s="124" t="s">
        <v>82</v>
      </c>
      <c r="G7" s="160"/>
      <c r="H7" s="161"/>
      <c r="I7" s="163"/>
    </row>
    <row r="8" spans="1:9" ht="14.25" customHeight="1">
      <c r="A8" s="123">
        <v>11</v>
      </c>
      <c r="B8" s="122" t="s">
        <v>128</v>
      </c>
      <c r="C8" s="121">
        <v>106</v>
      </c>
      <c r="D8" s="143" t="s">
        <v>83</v>
      </c>
      <c r="E8" s="144" t="s">
        <v>84</v>
      </c>
      <c r="F8" s="124"/>
      <c r="G8" s="160"/>
      <c r="H8" s="161"/>
      <c r="I8" s="163"/>
    </row>
    <row r="9" spans="1:9" ht="14.25" customHeight="1">
      <c r="A9" s="123">
        <v>21</v>
      </c>
      <c r="B9" s="122" t="s">
        <v>128</v>
      </c>
      <c r="C9" s="121">
        <v>107</v>
      </c>
      <c r="D9" s="143" t="s">
        <v>85</v>
      </c>
      <c r="E9" s="144" t="s">
        <v>86</v>
      </c>
      <c r="F9" s="124" t="s">
        <v>87</v>
      </c>
      <c r="G9" s="160"/>
      <c r="H9" s="161"/>
      <c r="I9" s="163"/>
    </row>
    <row r="10" spans="1:9" ht="14.25" customHeight="1">
      <c r="A10" s="123">
        <v>13</v>
      </c>
      <c r="B10" s="122" t="s">
        <v>72</v>
      </c>
      <c r="C10" s="121">
        <v>108</v>
      </c>
      <c r="D10" s="143" t="s">
        <v>88</v>
      </c>
      <c r="E10" s="144" t="s">
        <v>89</v>
      </c>
      <c r="F10" s="124" t="s">
        <v>90</v>
      </c>
      <c r="G10" s="160"/>
      <c r="H10" s="161"/>
      <c r="I10" s="163"/>
    </row>
    <row r="11" spans="1:9" ht="14.25" customHeight="1">
      <c r="A11" s="123">
        <v>16</v>
      </c>
      <c r="B11" s="122" t="s">
        <v>72</v>
      </c>
      <c r="C11" s="121">
        <v>109</v>
      </c>
      <c r="D11" s="143" t="s">
        <v>91</v>
      </c>
      <c r="E11" s="144" t="s">
        <v>92</v>
      </c>
      <c r="F11" s="124" t="s">
        <v>93</v>
      </c>
      <c r="G11" s="160"/>
      <c r="H11" s="161"/>
      <c r="I11" s="163"/>
    </row>
    <row r="12" spans="1:9" ht="14.25" customHeight="1">
      <c r="A12" s="123">
        <v>5</v>
      </c>
      <c r="B12" s="122" t="s">
        <v>72</v>
      </c>
      <c r="C12" s="121">
        <v>110</v>
      </c>
      <c r="D12" s="143" t="s">
        <v>94</v>
      </c>
      <c r="E12" s="144" t="s">
        <v>61</v>
      </c>
      <c r="F12" s="124" t="s">
        <v>95</v>
      </c>
      <c r="G12" s="160"/>
      <c r="H12" s="161"/>
      <c r="I12" s="163"/>
    </row>
    <row r="13" spans="1:9" s="38" customFormat="1" ht="14.25" customHeight="1">
      <c r="A13" s="123">
        <v>18</v>
      </c>
      <c r="B13" s="122" t="s">
        <v>72</v>
      </c>
      <c r="C13" s="121">
        <v>111</v>
      </c>
      <c r="D13" s="143" t="s">
        <v>91</v>
      </c>
      <c r="E13" s="144" t="s">
        <v>96</v>
      </c>
      <c r="F13" s="124" t="s">
        <v>97</v>
      </c>
      <c r="G13" s="160"/>
      <c r="H13" s="161"/>
      <c r="I13" s="163"/>
    </row>
    <row r="14" spans="1:9" s="38" customFormat="1" ht="14.25" customHeight="1">
      <c r="A14" s="123">
        <v>6</v>
      </c>
      <c r="B14" s="122" t="s">
        <v>72</v>
      </c>
      <c r="C14" s="121">
        <v>112</v>
      </c>
      <c r="D14" s="143"/>
      <c r="E14" s="144"/>
      <c r="F14" s="124"/>
      <c r="G14" s="160"/>
      <c r="H14" s="161"/>
      <c r="I14" s="163"/>
    </row>
    <row r="15" spans="1:9" s="38" customFormat="1" ht="14.25" customHeight="1">
      <c r="A15" s="123">
        <v>17</v>
      </c>
      <c r="B15" s="122" t="s">
        <v>128</v>
      </c>
      <c r="C15" s="121">
        <v>113</v>
      </c>
      <c r="D15" s="143" t="s">
        <v>98</v>
      </c>
      <c r="E15" s="144" t="s">
        <v>99</v>
      </c>
      <c r="F15" s="124"/>
      <c r="G15" s="160"/>
      <c r="H15" s="161"/>
      <c r="I15" s="163"/>
    </row>
    <row r="16" spans="1:9" s="38" customFormat="1" ht="14.25" customHeight="1">
      <c r="A16" s="123">
        <v>4</v>
      </c>
      <c r="B16" s="122" t="s">
        <v>72</v>
      </c>
      <c r="C16" s="121">
        <v>114</v>
      </c>
      <c r="D16" s="143"/>
      <c r="E16" s="144"/>
      <c r="F16" s="124"/>
      <c r="G16" s="160"/>
      <c r="H16" s="161"/>
      <c r="I16" s="163"/>
    </row>
    <row r="17" spans="1:9" ht="14.25" customHeight="1">
      <c r="A17" s="123">
        <v>9</v>
      </c>
      <c r="B17" s="122" t="s">
        <v>128</v>
      </c>
      <c r="C17" s="121">
        <v>115</v>
      </c>
      <c r="D17" s="143" t="s">
        <v>100</v>
      </c>
      <c r="E17" s="144" t="s">
        <v>101</v>
      </c>
      <c r="F17" s="124"/>
      <c r="G17" s="160"/>
      <c r="H17" s="161"/>
      <c r="I17" s="163"/>
    </row>
    <row r="18" spans="1:9" ht="14.25" customHeight="1">
      <c r="A18" s="123">
        <v>7</v>
      </c>
      <c r="B18" s="122" t="s">
        <v>128</v>
      </c>
      <c r="C18" s="121">
        <v>116</v>
      </c>
      <c r="D18" s="143" t="s">
        <v>102</v>
      </c>
      <c r="E18" s="144" t="s">
        <v>63</v>
      </c>
      <c r="F18" s="124"/>
      <c r="G18" s="160"/>
      <c r="H18" s="161"/>
      <c r="I18" s="163"/>
    </row>
    <row r="19" spans="1:9" ht="15.75">
      <c r="A19" s="123">
        <v>19</v>
      </c>
      <c r="B19" s="122" t="s">
        <v>72</v>
      </c>
      <c r="C19" s="121">
        <v>117</v>
      </c>
      <c r="D19" s="143"/>
      <c r="E19" s="144"/>
      <c r="F19" s="124"/>
      <c r="G19" s="160"/>
      <c r="H19" s="161"/>
      <c r="I19" s="163"/>
    </row>
    <row r="20" spans="1:9" ht="15.75">
      <c r="A20" s="123">
        <v>22</v>
      </c>
      <c r="B20" s="122" t="s">
        <v>128</v>
      </c>
      <c r="C20" s="121">
        <v>118</v>
      </c>
      <c r="D20" s="143" t="s">
        <v>103</v>
      </c>
      <c r="E20" s="144" t="s">
        <v>104</v>
      </c>
      <c r="F20" s="124" t="s">
        <v>105</v>
      </c>
      <c r="G20" s="160"/>
      <c r="H20" s="161"/>
      <c r="I20" s="163"/>
    </row>
    <row r="21" spans="1:9" ht="15.75">
      <c r="A21" s="123">
        <v>24</v>
      </c>
      <c r="B21" s="122" t="s">
        <v>72</v>
      </c>
      <c r="C21" s="121">
        <v>119</v>
      </c>
      <c r="D21" s="143" t="s">
        <v>106</v>
      </c>
      <c r="E21" s="144" t="s">
        <v>62</v>
      </c>
      <c r="F21" s="124"/>
      <c r="G21" s="160"/>
      <c r="H21" s="161"/>
      <c r="I21" s="163"/>
    </row>
    <row r="22" spans="1:9" ht="15.75">
      <c r="A22" s="123">
        <v>25</v>
      </c>
      <c r="B22" s="122" t="s">
        <v>72</v>
      </c>
      <c r="C22" s="121">
        <v>120</v>
      </c>
      <c r="D22" s="143" t="s">
        <v>107</v>
      </c>
      <c r="E22" s="144" t="s">
        <v>64</v>
      </c>
      <c r="F22" s="124"/>
      <c r="G22" s="160"/>
      <c r="H22" s="161"/>
      <c r="I22" s="163"/>
    </row>
    <row r="23" spans="1:9" ht="15.75">
      <c r="A23" s="123">
        <v>10</v>
      </c>
      <c r="B23" s="122" t="s">
        <v>72</v>
      </c>
      <c r="C23" s="121">
        <v>121</v>
      </c>
      <c r="D23" s="143" t="s">
        <v>108</v>
      </c>
      <c r="E23" s="144" t="s">
        <v>64</v>
      </c>
      <c r="F23" s="124" t="s">
        <v>109</v>
      </c>
      <c r="G23" s="160"/>
      <c r="H23" s="161"/>
      <c r="I23" s="163"/>
    </row>
    <row r="24" spans="1:9" ht="15.75">
      <c r="A24" s="123">
        <v>26</v>
      </c>
      <c r="B24" s="122" t="s">
        <v>72</v>
      </c>
      <c r="C24" s="121">
        <v>122</v>
      </c>
      <c r="D24" s="143" t="s">
        <v>110</v>
      </c>
      <c r="E24" s="144" t="s">
        <v>66</v>
      </c>
      <c r="F24" s="124"/>
      <c r="G24" s="160"/>
      <c r="H24" s="161"/>
      <c r="I24" s="163"/>
    </row>
    <row r="25" spans="1:9" ht="15.75">
      <c r="A25" s="123">
        <v>8</v>
      </c>
      <c r="B25" s="122" t="s">
        <v>72</v>
      </c>
      <c r="C25" s="121">
        <v>123</v>
      </c>
      <c r="D25" s="143" t="s">
        <v>111</v>
      </c>
      <c r="E25" s="144" t="s">
        <v>58</v>
      </c>
      <c r="F25" s="124"/>
      <c r="G25" s="160"/>
      <c r="H25" s="161"/>
      <c r="I25" s="163"/>
    </row>
    <row r="26" spans="1:9" ht="15.75">
      <c r="A26" s="123">
        <v>20</v>
      </c>
      <c r="B26" s="122" t="s">
        <v>72</v>
      </c>
      <c r="C26" s="121">
        <v>124</v>
      </c>
      <c r="D26" s="143" t="s">
        <v>112</v>
      </c>
      <c r="E26" s="144" t="s">
        <v>113</v>
      </c>
      <c r="F26" s="124" t="s">
        <v>114</v>
      </c>
      <c r="G26" s="160"/>
      <c r="H26" s="161"/>
      <c r="I26" s="163"/>
    </row>
    <row r="27" spans="1:9" ht="15.75">
      <c r="A27" s="123">
        <v>14</v>
      </c>
      <c r="B27" s="122" t="s">
        <v>72</v>
      </c>
      <c r="C27" s="121">
        <v>125</v>
      </c>
      <c r="D27" s="158" t="s">
        <v>115</v>
      </c>
      <c r="E27" s="159" t="s">
        <v>61</v>
      </c>
      <c r="F27" s="124" t="s">
        <v>116</v>
      </c>
      <c r="G27" s="160"/>
      <c r="H27" s="161"/>
      <c r="I27" s="163"/>
    </row>
    <row r="28" spans="1:9" ht="15.75">
      <c r="A28" s="123">
        <v>27</v>
      </c>
      <c r="B28" s="122" t="s">
        <v>128</v>
      </c>
      <c r="C28" s="121">
        <v>126</v>
      </c>
      <c r="D28" s="147" t="s">
        <v>117</v>
      </c>
      <c r="E28" s="153" t="s">
        <v>59</v>
      </c>
      <c r="F28" s="124" t="s">
        <v>118</v>
      </c>
      <c r="G28" s="160"/>
      <c r="H28" s="161"/>
      <c r="I28" s="163"/>
    </row>
    <row r="29" spans="1:9" ht="15.75">
      <c r="A29" s="123">
        <v>23</v>
      </c>
      <c r="B29" s="122" t="s">
        <v>72</v>
      </c>
      <c r="C29" s="121">
        <v>127</v>
      </c>
      <c r="D29" s="147" t="s">
        <v>119</v>
      </c>
      <c r="E29" s="153" t="s">
        <v>120</v>
      </c>
      <c r="F29" s="124"/>
      <c r="G29" s="160"/>
      <c r="H29" s="161"/>
      <c r="I29" s="163"/>
    </row>
    <row r="30" spans="1:9" ht="15.75">
      <c r="A30" s="123">
        <v>28</v>
      </c>
      <c r="B30" s="122" t="s">
        <v>128</v>
      </c>
      <c r="C30" s="121">
        <v>128</v>
      </c>
      <c r="D30" s="143" t="s">
        <v>121</v>
      </c>
      <c r="E30" s="144" t="s">
        <v>122</v>
      </c>
      <c r="F30" s="124"/>
      <c r="G30" s="160"/>
      <c r="H30" s="161"/>
      <c r="I30" s="163"/>
    </row>
    <row r="31" spans="1:9" ht="15.75">
      <c r="A31" s="123">
        <v>29</v>
      </c>
      <c r="B31" s="122" t="s">
        <v>72</v>
      </c>
      <c r="C31" s="121">
        <v>129</v>
      </c>
      <c r="D31" s="143"/>
      <c r="E31" s="144"/>
      <c r="F31" s="124"/>
      <c r="G31" s="160"/>
      <c r="H31" s="161"/>
      <c r="I31" s="163"/>
    </row>
    <row r="32" spans="1:9" ht="15.75">
      <c r="A32" s="123">
        <v>30</v>
      </c>
      <c r="B32" s="122" t="s">
        <v>128</v>
      </c>
      <c r="C32" s="121">
        <v>130</v>
      </c>
      <c r="D32" s="143" t="s">
        <v>123</v>
      </c>
      <c r="E32" s="144" t="s">
        <v>124</v>
      </c>
      <c r="F32" s="124" t="s">
        <v>125</v>
      </c>
      <c r="G32" s="160"/>
      <c r="H32" s="161"/>
      <c r="I32" s="163"/>
    </row>
    <row r="33" spans="1:9" ht="15.75">
      <c r="A33" s="123">
        <v>31</v>
      </c>
      <c r="B33" s="122" t="s">
        <v>72</v>
      </c>
      <c r="C33" s="121">
        <v>131</v>
      </c>
      <c r="D33" s="143" t="s">
        <v>126</v>
      </c>
      <c r="E33" s="144" t="s">
        <v>127</v>
      </c>
      <c r="F33" s="124"/>
      <c r="G33" s="160"/>
      <c r="H33" s="161"/>
      <c r="I33" s="163"/>
    </row>
    <row r="34" spans="1:9" ht="15.75">
      <c r="A34" s="123">
        <v>32</v>
      </c>
      <c r="B34" s="122" t="s">
        <v>128</v>
      </c>
      <c r="C34" s="121">
        <v>132</v>
      </c>
      <c r="D34" s="143" t="s">
        <v>132</v>
      </c>
      <c r="E34" s="144" t="s">
        <v>62</v>
      </c>
      <c r="F34" s="124" t="s">
        <v>129</v>
      </c>
      <c r="G34" s="160"/>
      <c r="H34" s="161"/>
      <c r="I34" s="163"/>
    </row>
    <row r="35" spans="1:9" ht="15.75">
      <c r="A35" s="123">
        <v>33</v>
      </c>
      <c r="B35" s="122" t="s">
        <v>72</v>
      </c>
      <c r="C35" s="121">
        <v>133</v>
      </c>
      <c r="D35" s="143"/>
      <c r="E35" s="144"/>
      <c r="F35" s="124"/>
      <c r="G35" s="160"/>
      <c r="H35" s="161"/>
      <c r="I35" s="163"/>
    </row>
    <row r="36" spans="1:9" ht="15.75">
      <c r="A36" s="123">
        <v>34</v>
      </c>
      <c r="B36" s="122" t="s">
        <v>72</v>
      </c>
      <c r="C36" s="121">
        <v>134</v>
      </c>
      <c r="D36" s="143"/>
      <c r="E36" s="144"/>
      <c r="F36" s="124"/>
      <c r="G36" s="160"/>
      <c r="H36" s="161"/>
      <c r="I36" s="163"/>
    </row>
    <row r="37" spans="1:9" ht="15.75">
      <c r="A37" s="123">
        <v>35</v>
      </c>
      <c r="B37" s="122" t="s">
        <v>72</v>
      </c>
      <c r="C37" s="121">
        <v>135</v>
      </c>
      <c r="D37" s="143"/>
      <c r="E37" s="144"/>
      <c r="F37" s="124"/>
      <c r="G37" s="160"/>
      <c r="H37" s="161"/>
      <c r="I37" s="163"/>
    </row>
    <row r="39" ht="12.75">
      <c r="G39" s="162">
        <f>SUM(G3:G37)</f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23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24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25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26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27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39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40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A1:AI5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6.57421875" style="23" customWidth="1"/>
    <col min="2" max="2" width="13.28125" style="24" customWidth="1"/>
    <col min="3" max="3" width="9.57421875" style="24" customWidth="1"/>
    <col min="4" max="4" width="6.421875" style="75" customWidth="1"/>
    <col min="5" max="5" width="4.421875" style="35" customWidth="1"/>
    <col min="6" max="6" width="6.28125" style="35" customWidth="1"/>
    <col min="7" max="7" width="4.421875" style="35" customWidth="1"/>
    <col min="8" max="8" width="6.28125" style="35" customWidth="1"/>
    <col min="9" max="9" width="4.421875" style="35" customWidth="1"/>
    <col min="10" max="10" width="6.28125" style="35" customWidth="1"/>
    <col min="11" max="11" width="4.421875" style="35" customWidth="1"/>
    <col min="12" max="12" width="6.28125" style="35" customWidth="1"/>
    <col min="13" max="13" width="4.421875" style="35" customWidth="1"/>
    <col min="14" max="14" width="6.28125" style="35" customWidth="1"/>
    <col min="15" max="15" width="4.421875" style="35" customWidth="1"/>
    <col min="16" max="16" width="6.28125" style="35" customWidth="1"/>
    <col min="17" max="17" width="4.421875" style="35" customWidth="1"/>
    <col min="18" max="18" width="6.28125" style="35" customWidth="1"/>
    <col min="19" max="19" width="4.421875" style="35" customWidth="1"/>
    <col min="20" max="20" width="6.28125" style="35" customWidth="1"/>
    <col min="21" max="21" width="4.421875" style="35" customWidth="1"/>
    <col min="22" max="22" width="6.28125" style="35" customWidth="1"/>
    <col min="23" max="23" width="4.421875" style="35" customWidth="1"/>
    <col min="24" max="24" width="6.28125" style="35" customWidth="1"/>
    <col min="25" max="25" width="4.421875" style="35" customWidth="1"/>
    <col min="26" max="26" width="6.28125" style="35" customWidth="1"/>
    <col min="27" max="27" width="4.421875" style="35" customWidth="1"/>
    <col min="28" max="28" width="8.8515625" style="21" customWidth="1"/>
    <col min="29" max="29" width="8.421875" style="36" customWidth="1"/>
    <col min="30" max="30" width="9.140625" style="27" customWidth="1"/>
    <col min="31" max="31" width="9.140625" style="21" customWidth="1"/>
    <col min="32" max="34" width="9.140625" style="27" customWidth="1"/>
    <col min="35" max="16384" width="9.140625" style="21" customWidth="1"/>
  </cols>
  <sheetData>
    <row r="1" spans="1:31" ht="25.5" customHeight="1">
      <c r="A1" s="205" t="s">
        <v>18</v>
      </c>
      <c r="B1" s="201" t="s">
        <v>30</v>
      </c>
      <c r="C1" s="201"/>
      <c r="D1" s="201"/>
      <c r="E1" s="202"/>
      <c r="F1" s="202"/>
      <c r="G1" s="202" t="s">
        <v>31</v>
      </c>
      <c r="H1" s="64"/>
      <c r="I1" s="67" t="s">
        <v>31</v>
      </c>
      <c r="J1" s="67"/>
      <c r="K1" s="68"/>
      <c r="L1" s="68"/>
      <c r="M1" s="69"/>
      <c r="N1" s="69"/>
      <c r="O1" s="70"/>
      <c r="P1" s="70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E1" s="26"/>
    </row>
    <row r="2" spans="1:31" ht="19.5" customHeight="1">
      <c r="A2" s="206"/>
      <c r="B2" s="56"/>
      <c r="C2" s="57"/>
      <c r="D2" s="28" t="s">
        <v>28</v>
      </c>
      <c r="E2" s="28" t="s">
        <v>28</v>
      </c>
      <c r="F2" s="22" t="s">
        <v>19</v>
      </c>
      <c r="G2" s="22" t="s">
        <v>19</v>
      </c>
      <c r="H2" s="22" t="s">
        <v>20</v>
      </c>
      <c r="I2" s="22" t="s">
        <v>20</v>
      </c>
      <c r="J2" s="22" t="s">
        <v>21</v>
      </c>
      <c r="K2" s="22" t="s">
        <v>21</v>
      </c>
      <c r="L2" s="22" t="s">
        <v>22</v>
      </c>
      <c r="M2" s="22" t="s">
        <v>22</v>
      </c>
      <c r="N2" s="22" t="s">
        <v>23</v>
      </c>
      <c r="O2" s="22" t="s">
        <v>23</v>
      </c>
      <c r="P2" s="22" t="s">
        <v>24</v>
      </c>
      <c r="Q2" s="22" t="s">
        <v>24</v>
      </c>
      <c r="R2" s="22" t="s">
        <v>25</v>
      </c>
      <c r="S2" s="22" t="s">
        <v>25</v>
      </c>
      <c r="T2" s="22" t="s">
        <v>26</v>
      </c>
      <c r="U2" s="22" t="s">
        <v>26</v>
      </c>
      <c r="V2" s="22" t="s">
        <v>27</v>
      </c>
      <c r="W2" s="33" t="s">
        <v>27</v>
      </c>
      <c r="X2" s="22" t="s">
        <v>39</v>
      </c>
      <c r="Y2" s="22" t="s">
        <v>39</v>
      </c>
      <c r="Z2" s="22" t="s">
        <v>40</v>
      </c>
      <c r="AA2" s="33" t="s">
        <v>40</v>
      </c>
      <c r="AB2" s="72"/>
      <c r="AC2" s="34"/>
      <c r="AE2" s="27"/>
    </row>
    <row r="3" spans="1:31" ht="21" customHeight="1">
      <c r="A3" s="141" t="s">
        <v>3</v>
      </c>
      <c r="B3" s="203" t="s">
        <v>4</v>
      </c>
      <c r="C3" s="204"/>
      <c r="D3" s="86" t="s">
        <v>32</v>
      </c>
      <c r="E3" s="86" t="s">
        <v>18</v>
      </c>
      <c r="F3" s="88" t="s">
        <v>32</v>
      </c>
      <c r="G3" s="88" t="s">
        <v>18</v>
      </c>
      <c r="H3" s="86" t="s">
        <v>32</v>
      </c>
      <c r="I3" s="86" t="s">
        <v>18</v>
      </c>
      <c r="J3" s="88" t="s">
        <v>32</v>
      </c>
      <c r="K3" s="88" t="s">
        <v>18</v>
      </c>
      <c r="L3" s="86" t="s">
        <v>32</v>
      </c>
      <c r="M3" s="86" t="s">
        <v>18</v>
      </c>
      <c r="N3" s="88" t="s">
        <v>32</v>
      </c>
      <c r="O3" s="88" t="s">
        <v>18</v>
      </c>
      <c r="P3" s="86" t="s">
        <v>32</v>
      </c>
      <c r="Q3" s="86" t="s">
        <v>18</v>
      </c>
      <c r="R3" s="88" t="s">
        <v>32</v>
      </c>
      <c r="S3" s="88" t="s">
        <v>18</v>
      </c>
      <c r="T3" s="86" t="s">
        <v>32</v>
      </c>
      <c r="U3" s="86" t="s">
        <v>18</v>
      </c>
      <c r="V3" s="88" t="s">
        <v>32</v>
      </c>
      <c r="W3" s="87" t="s">
        <v>18</v>
      </c>
      <c r="X3" s="89" t="s">
        <v>32</v>
      </c>
      <c r="Y3" s="89" t="s">
        <v>18</v>
      </c>
      <c r="Z3" s="88" t="s">
        <v>32</v>
      </c>
      <c r="AA3" s="90" t="s">
        <v>18</v>
      </c>
      <c r="AB3" s="73" t="s">
        <v>32</v>
      </c>
      <c r="AC3" s="74" t="s">
        <v>18</v>
      </c>
      <c r="AD3" s="29"/>
      <c r="AE3" s="27"/>
    </row>
    <row r="4" spans="1:35" ht="15.75" customHeight="1">
      <c r="A4" s="58">
        <f>HRÁČI!C24</f>
        <v>122</v>
      </c>
      <c r="B4" s="59" t="str">
        <f>HRÁČI!D24</f>
        <v>Šereš</v>
      </c>
      <c r="C4" s="59">
        <f>HRÁČI!F24</f>
        <v>0</v>
      </c>
      <c r="D4" s="111">
        <f>I!Q27</f>
        <v>24.16</v>
      </c>
      <c r="E4" s="170">
        <f>I!R27</f>
        <v>357</v>
      </c>
      <c r="F4" s="171">
        <f>'II'!Q27</f>
        <v>-14.100000000000001</v>
      </c>
      <c r="G4" s="112">
        <f>'II'!R27</f>
        <v>102</v>
      </c>
      <c r="H4" s="111">
        <f>III!Q27</f>
        <v>-3.4800000000000004</v>
      </c>
      <c r="I4" s="170">
        <f>III!R27</f>
        <v>88</v>
      </c>
      <c r="J4" s="171">
        <f>'IV'!Q27</f>
        <v>0</v>
      </c>
      <c r="K4" s="112">
        <f>'IV'!R27</f>
        <v>0</v>
      </c>
      <c r="L4" s="111">
        <f>V!Q27</f>
        <v>0</v>
      </c>
      <c r="M4" s="170">
        <f>V!R27</f>
        <v>0</v>
      </c>
      <c r="N4" s="171">
        <f>VI!Q27</f>
        <v>0</v>
      </c>
      <c r="O4" s="112">
        <f>VI!R27</f>
        <v>0</v>
      </c>
      <c r="P4" s="111">
        <f>VII!Q27</f>
        <v>0</v>
      </c>
      <c r="Q4" s="170">
        <f>VII!R27</f>
        <v>0</v>
      </c>
      <c r="R4" s="171">
        <f>VIII!Q27</f>
        <v>0</v>
      </c>
      <c r="S4" s="112">
        <f>VIII!R27</f>
        <v>0</v>
      </c>
      <c r="T4" s="111">
        <f>IX!Q27</f>
        <v>0</v>
      </c>
      <c r="U4" s="170">
        <f>IX!R27</f>
        <v>0</v>
      </c>
      <c r="V4" s="171">
        <f>X!Q27</f>
        <v>0</v>
      </c>
      <c r="W4" s="112">
        <f>X!R27</f>
        <v>0</v>
      </c>
      <c r="X4" s="111">
        <f>XI!Q27</f>
        <v>0</v>
      </c>
      <c r="Y4" s="170">
        <f>XI!R27</f>
        <v>0</v>
      </c>
      <c r="Z4" s="171">
        <f>XII!Q27</f>
        <v>0</v>
      </c>
      <c r="AA4" s="112">
        <f>XII!R27</f>
        <v>0</v>
      </c>
      <c r="AB4" s="83">
        <f>D4+F4+H4+J4+L4+N4+P4+R4+T4+V4+X4+Z4</f>
        <v>6.579999999999998</v>
      </c>
      <c r="AC4" s="94">
        <f>E4+G4+I4+K4+M4+O4+Q4+S4+U4+W4+Y4+AA4</f>
        <v>547</v>
      </c>
      <c r="AE4" s="27"/>
      <c r="AI4" s="30"/>
    </row>
    <row r="5" spans="1:35" ht="15.75" customHeight="1">
      <c r="A5" s="58">
        <f>HRÁČI!C18</f>
        <v>116</v>
      </c>
      <c r="B5" s="59" t="str">
        <f>HRÁČI!D18</f>
        <v>Učník</v>
      </c>
      <c r="C5" s="59">
        <f>HRÁČI!F18</f>
        <v>0</v>
      </c>
      <c r="D5" s="111">
        <f>I!Q21</f>
        <v>20.52</v>
      </c>
      <c r="E5" s="170">
        <f>I!R21</f>
        <v>24</v>
      </c>
      <c r="F5" s="171">
        <f>'II'!Q21</f>
        <v>-1.9200000000000008</v>
      </c>
      <c r="G5" s="112">
        <f>'II'!R21</f>
        <v>193</v>
      </c>
      <c r="H5" s="111">
        <f>III!Q21</f>
        <v>-5.739999999999999</v>
      </c>
      <c r="I5" s="170">
        <f>III!R21</f>
        <v>118</v>
      </c>
      <c r="J5" s="171">
        <f>'IV'!Q21</f>
        <v>0</v>
      </c>
      <c r="K5" s="112">
        <f>'IV'!R21</f>
        <v>0</v>
      </c>
      <c r="L5" s="111">
        <f>V!Q21</f>
        <v>0</v>
      </c>
      <c r="M5" s="170">
        <f>V!R21</f>
        <v>0</v>
      </c>
      <c r="N5" s="171">
        <f>VI!Q21</f>
        <v>0</v>
      </c>
      <c r="O5" s="112">
        <f>VI!R21</f>
        <v>0</v>
      </c>
      <c r="P5" s="111">
        <f>VII!Q21</f>
        <v>0</v>
      </c>
      <c r="Q5" s="170">
        <f>VII!R21</f>
        <v>0</v>
      </c>
      <c r="R5" s="171">
        <f>VIII!Q21</f>
        <v>0</v>
      </c>
      <c r="S5" s="112">
        <f>VIII!R21</f>
        <v>0</v>
      </c>
      <c r="T5" s="111">
        <f>IX!Q21</f>
        <v>0</v>
      </c>
      <c r="U5" s="170">
        <f>IX!R21</f>
        <v>0</v>
      </c>
      <c r="V5" s="171">
        <f>X!Q21</f>
        <v>0</v>
      </c>
      <c r="W5" s="112">
        <f>X!R21</f>
        <v>0</v>
      </c>
      <c r="X5" s="111">
        <f>XI!Q21</f>
        <v>0</v>
      </c>
      <c r="Y5" s="170">
        <f>XI!R21</f>
        <v>0</v>
      </c>
      <c r="Z5" s="171">
        <f>XII!Q21</f>
        <v>0</v>
      </c>
      <c r="AA5" s="112">
        <f>XII!R21</f>
        <v>0</v>
      </c>
      <c r="AB5" s="83">
        <f>D5+F5+H5+J5+L5+N5+P5+R5+T5+V5+X5+Z5</f>
        <v>12.86</v>
      </c>
      <c r="AC5" s="94">
        <f>E5+G5+I5+K5+M5+O5+Q5+S5+U5+W5+Y5+AA5</f>
        <v>335</v>
      </c>
      <c r="AE5" s="27"/>
      <c r="AI5" s="30"/>
    </row>
    <row r="6" spans="1:35" ht="15.75" customHeight="1">
      <c r="A6" s="58">
        <f>HRÁČI!C29</f>
        <v>127</v>
      </c>
      <c r="B6" s="59" t="str">
        <f>HRÁČI!D29</f>
        <v>Gavula</v>
      </c>
      <c r="C6" s="59">
        <f>HRÁČI!F29</f>
        <v>0</v>
      </c>
      <c r="D6" s="111">
        <f>I!Q32</f>
        <v>-5.180000000000001</v>
      </c>
      <c r="E6" s="170">
        <f>I!R32</f>
        <v>76</v>
      </c>
      <c r="F6" s="171">
        <f>'II'!Q32</f>
        <v>27.700000000000003</v>
      </c>
      <c r="G6" s="112">
        <f>'II'!R32</f>
        <v>134</v>
      </c>
      <c r="H6" s="111">
        <f>III!Q32</f>
        <v>22.22</v>
      </c>
      <c r="I6" s="170">
        <f>III!R32</f>
        <v>120</v>
      </c>
      <c r="J6" s="171">
        <f>'IV'!Q32</f>
        <v>0</v>
      </c>
      <c r="K6" s="112">
        <f>'IV'!R32</f>
        <v>0</v>
      </c>
      <c r="L6" s="111">
        <f>V!Q32</f>
        <v>0</v>
      </c>
      <c r="M6" s="170">
        <f>V!R32</f>
        <v>0</v>
      </c>
      <c r="N6" s="171">
        <f>VI!Q32</f>
        <v>0</v>
      </c>
      <c r="O6" s="112">
        <f>VI!R32</f>
        <v>0</v>
      </c>
      <c r="P6" s="111">
        <f>VII!Q32</f>
        <v>0</v>
      </c>
      <c r="Q6" s="170">
        <f>VII!R32</f>
        <v>0</v>
      </c>
      <c r="R6" s="171">
        <f>VIII!Q32</f>
        <v>0</v>
      </c>
      <c r="S6" s="112">
        <f>VIII!R32</f>
        <v>0</v>
      </c>
      <c r="T6" s="111">
        <f>IX!Q32</f>
        <v>0</v>
      </c>
      <c r="U6" s="170">
        <f>IX!R32</f>
        <v>0</v>
      </c>
      <c r="V6" s="171">
        <f>X!Q32</f>
        <v>0</v>
      </c>
      <c r="W6" s="112">
        <f>X!R32</f>
        <v>0</v>
      </c>
      <c r="X6" s="111">
        <f>XI!Q32</f>
        <v>0</v>
      </c>
      <c r="Y6" s="170">
        <f>XI!R32</f>
        <v>0</v>
      </c>
      <c r="Z6" s="171">
        <f>XII!Q32</f>
        <v>0</v>
      </c>
      <c r="AA6" s="112">
        <f>XII!R32</f>
        <v>0</v>
      </c>
      <c r="AB6" s="83">
        <f>D6+F6+H6+J6+L6+N6+P6+R6+T6+V6+X6+Z6</f>
        <v>44.74</v>
      </c>
      <c r="AC6" s="94">
        <f>E6+G6+I6+K6+M6+O6+Q6+S6+U6+W6+Y6+AA6</f>
        <v>330</v>
      </c>
      <c r="AE6" s="27"/>
      <c r="AI6" s="30"/>
    </row>
    <row r="7" spans="1:35" ht="15.75" customHeight="1">
      <c r="A7" s="58">
        <f>HRÁČI!C34</f>
        <v>132</v>
      </c>
      <c r="B7" s="59" t="str">
        <f>HRÁČI!D34</f>
        <v>Mútala</v>
      </c>
      <c r="C7" s="59" t="str">
        <f>HRÁČI!F34</f>
        <v>Mutoli</v>
      </c>
      <c r="D7" s="111">
        <f>I!Q37</f>
        <v>-3</v>
      </c>
      <c r="E7" s="170">
        <f>I!R37</f>
        <v>60</v>
      </c>
      <c r="F7" s="171">
        <f>'II'!Q37</f>
        <v>20.14</v>
      </c>
      <c r="G7" s="112">
        <f>'II'!R37</f>
        <v>104</v>
      </c>
      <c r="H7" s="111">
        <f>III!Q37</f>
        <v>-7.68</v>
      </c>
      <c r="I7" s="170">
        <f>III!R37</f>
        <v>156</v>
      </c>
      <c r="J7" s="171">
        <f>'IV'!Q37</f>
        <v>0</v>
      </c>
      <c r="K7" s="112">
        <f>'IV'!R37</f>
        <v>0</v>
      </c>
      <c r="L7" s="111">
        <f>V!Q37</f>
        <v>0</v>
      </c>
      <c r="M7" s="170">
        <f>V!R37</f>
        <v>0</v>
      </c>
      <c r="N7" s="171">
        <f>VI!Q37</f>
        <v>0</v>
      </c>
      <c r="O7" s="112">
        <f>VI!R37</f>
        <v>0</v>
      </c>
      <c r="P7" s="111">
        <f>VII!Q37</f>
        <v>0</v>
      </c>
      <c r="Q7" s="170">
        <f>VII!R37</f>
        <v>0</v>
      </c>
      <c r="R7" s="171">
        <f>VIII!Q37</f>
        <v>0</v>
      </c>
      <c r="S7" s="112">
        <f>VIII!R37</f>
        <v>0</v>
      </c>
      <c r="T7" s="111">
        <f>IX!Q37</f>
        <v>0</v>
      </c>
      <c r="U7" s="170">
        <f>IX!R37</f>
        <v>0</v>
      </c>
      <c r="V7" s="171">
        <f>X!Q37</f>
        <v>0</v>
      </c>
      <c r="W7" s="112">
        <f>X!R37</f>
        <v>0</v>
      </c>
      <c r="X7" s="111">
        <f>XI!Q37</f>
        <v>0</v>
      </c>
      <c r="Y7" s="170">
        <f>XI!R37</f>
        <v>0</v>
      </c>
      <c r="Z7" s="171">
        <f>XII!Q37</f>
        <v>0</v>
      </c>
      <c r="AA7" s="112">
        <f>XII!R37</f>
        <v>0</v>
      </c>
      <c r="AB7" s="83">
        <f>D7+F7+H7+J7+L7+N7+P7+R7+T7+V7+X7+Z7</f>
        <v>9.46</v>
      </c>
      <c r="AC7" s="94">
        <f>E7+G7+I7+K7+M7+O7+Q7+S7+U7+W7+Y7+AA7</f>
        <v>320</v>
      </c>
      <c r="AE7" s="27"/>
      <c r="AF7" s="31"/>
      <c r="AI7" s="31"/>
    </row>
    <row r="8" spans="1:35" ht="15.75" customHeight="1">
      <c r="A8" s="58">
        <f>HRÁČI!C6</f>
        <v>104</v>
      </c>
      <c r="B8" s="59" t="str">
        <f>HRÁČI!D6</f>
        <v>Vavrík  </v>
      </c>
      <c r="C8" s="59" t="str">
        <f>HRÁČI!F6</f>
        <v>Iv4n Sr.</v>
      </c>
      <c r="D8" s="111">
        <f>I!Q9</f>
        <v>4.96</v>
      </c>
      <c r="E8" s="170">
        <f>I!R9</f>
        <v>78</v>
      </c>
      <c r="F8" s="171">
        <f>'II'!Q9</f>
        <v>11.120000000000001</v>
      </c>
      <c r="G8" s="112">
        <f>'II'!R9</f>
        <v>120</v>
      </c>
      <c r="H8" s="111">
        <f>III!Q9</f>
        <v>11.1</v>
      </c>
      <c r="I8" s="170">
        <f>III!R9</f>
        <v>53</v>
      </c>
      <c r="J8" s="171">
        <f>'IV'!Q9</f>
        <v>0</v>
      </c>
      <c r="K8" s="112">
        <f>'IV'!R9</f>
        <v>0</v>
      </c>
      <c r="L8" s="111">
        <f>V!Q9</f>
        <v>0</v>
      </c>
      <c r="M8" s="170">
        <f>V!R9</f>
        <v>0</v>
      </c>
      <c r="N8" s="171">
        <f>VI!Q9</f>
        <v>0</v>
      </c>
      <c r="O8" s="112">
        <f>VI!R9</f>
        <v>0</v>
      </c>
      <c r="P8" s="111">
        <f>VII!Q9</f>
        <v>0</v>
      </c>
      <c r="Q8" s="170">
        <f>VII!R9</f>
        <v>0</v>
      </c>
      <c r="R8" s="171">
        <f>VIII!Q9</f>
        <v>0</v>
      </c>
      <c r="S8" s="112">
        <f>VIII!R9</f>
        <v>0</v>
      </c>
      <c r="T8" s="111">
        <f>IX!Q9</f>
        <v>0</v>
      </c>
      <c r="U8" s="170">
        <f>IX!R9</f>
        <v>0</v>
      </c>
      <c r="V8" s="171">
        <f>X!Q9</f>
        <v>0</v>
      </c>
      <c r="W8" s="112">
        <f>X!R9</f>
        <v>0</v>
      </c>
      <c r="X8" s="111">
        <f>XI!Q9</f>
        <v>0</v>
      </c>
      <c r="Y8" s="170">
        <f>XI!R9</f>
        <v>0</v>
      </c>
      <c r="Z8" s="171">
        <f>XII!Q9</f>
        <v>0</v>
      </c>
      <c r="AA8" s="112">
        <f>XII!R9</f>
        <v>0</v>
      </c>
      <c r="AB8" s="83">
        <f>D8+F8+H8+J8+L8+N8+P8+R8+T8+V8+X8+Z8</f>
        <v>27.18</v>
      </c>
      <c r="AC8" s="94">
        <f>E8+G8+I8+K8+M8+O8+Q8+S8+U8+W8+Y8+AA8</f>
        <v>251</v>
      </c>
      <c r="AE8" s="27"/>
      <c r="AF8" s="32"/>
      <c r="AI8" s="31"/>
    </row>
    <row r="9" spans="1:35" ht="15.75" customHeight="1">
      <c r="A9" s="58">
        <f>HRÁČI!C3</f>
        <v>101</v>
      </c>
      <c r="B9" s="59" t="str">
        <f>HRÁČI!D3</f>
        <v>Dobiaš</v>
      </c>
      <c r="C9" s="59" t="str">
        <f>HRÁČI!F3</f>
        <v>mxd</v>
      </c>
      <c r="D9" s="111">
        <f>I!Q6</f>
        <v>14.5</v>
      </c>
      <c r="E9" s="170">
        <f>I!R6</f>
        <v>75</v>
      </c>
      <c r="F9" s="171">
        <f>'II'!Q6</f>
        <v>18.5</v>
      </c>
      <c r="G9" s="112">
        <f>'II'!R6</f>
        <v>154</v>
      </c>
      <c r="H9" s="111">
        <f>III!Q6</f>
        <v>2.54</v>
      </c>
      <c r="I9" s="170">
        <f>III!R6</f>
        <v>17</v>
      </c>
      <c r="J9" s="171">
        <f>'IV'!Q6</f>
        <v>0</v>
      </c>
      <c r="K9" s="112">
        <f>'IV'!R6</f>
        <v>0</v>
      </c>
      <c r="L9" s="111">
        <f>V!Q6</f>
        <v>0</v>
      </c>
      <c r="M9" s="170">
        <f>V!R6</f>
        <v>0</v>
      </c>
      <c r="N9" s="171">
        <f>VI!Q6</f>
        <v>0</v>
      </c>
      <c r="O9" s="112">
        <f>VI!R6</f>
        <v>0</v>
      </c>
      <c r="P9" s="111">
        <f>VII!Q6</f>
        <v>0</v>
      </c>
      <c r="Q9" s="170">
        <f>VII!R6</f>
        <v>0</v>
      </c>
      <c r="R9" s="171">
        <f>VIII!Q6</f>
        <v>0</v>
      </c>
      <c r="S9" s="112">
        <f>VIII!R6</f>
        <v>0</v>
      </c>
      <c r="T9" s="111">
        <f>IX!Q6</f>
        <v>0</v>
      </c>
      <c r="U9" s="170">
        <f>IX!R6</f>
        <v>0</v>
      </c>
      <c r="V9" s="171">
        <f>X!Q6</f>
        <v>0</v>
      </c>
      <c r="W9" s="112">
        <f>X!R6</f>
        <v>0</v>
      </c>
      <c r="X9" s="111">
        <f>XI!Q6</f>
        <v>0</v>
      </c>
      <c r="Y9" s="170">
        <f>XI!R6</f>
        <v>0</v>
      </c>
      <c r="Z9" s="171">
        <f>XII!Q6</f>
        <v>0</v>
      </c>
      <c r="AA9" s="112">
        <f>XII!R6</f>
        <v>0</v>
      </c>
      <c r="AB9" s="83">
        <f>D9+F9+H9+J9+L9+N9+P9+R9+T9+V9+X9+Z9</f>
        <v>35.54</v>
      </c>
      <c r="AC9" s="94">
        <f>E9+G9+I9+K9+M9+O9+Q9+S9+U9+W9+Y9+AA9</f>
        <v>246</v>
      </c>
      <c r="AE9" s="27"/>
      <c r="AF9" s="32"/>
      <c r="AI9" s="31"/>
    </row>
    <row r="10" spans="1:35" ht="15.75" customHeight="1">
      <c r="A10" s="58">
        <f>HRÁČI!C5</f>
        <v>103</v>
      </c>
      <c r="B10" s="59" t="str">
        <f>HRÁČI!D5</f>
        <v>Kazimír </v>
      </c>
      <c r="C10" s="59">
        <f>HRÁČI!F5</f>
        <v>0</v>
      </c>
      <c r="D10" s="111">
        <f>I!Q8</f>
        <v>20.36</v>
      </c>
      <c r="E10" s="170">
        <f>I!R8</f>
        <v>82</v>
      </c>
      <c r="F10" s="171">
        <f>'II'!Q8</f>
        <v>1.9</v>
      </c>
      <c r="G10" s="112">
        <f>'II'!R8</f>
        <v>47</v>
      </c>
      <c r="H10" s="111">
        <f>III!Q8</f>
        <v>9</v>
      </c>
      <c r="I10" s="170">
        <f>III!R8</f>
        <v>38</v>
      </c>
      <c r="J10" s="171">
        <f>'IV'!Q8</f>
        <v>0</v>
      </c>
      <c r="K10" s="112">
        <f>'IV'!R8</f>
        <v>0</v>
      </c>
      <c r="L10" s="111">
        <f>V!Q8</f>
        <v>0</v>
      </c>
      <c r="M10" s="170">
        <f>V!R8</f>
        <v>0</v>
      </c>
      <c r="N10" s="171">
        <f>VI!Q8</f>
        <v>0</v>
      </c>
      <c r="O10" s="112">
        <f>VI!R8</f>
        <v>0</v>
      </c>
      <c r="P10" s="111">
        <f>VII!Q8</f>
        <v>0</v>
      </c>
      <c r="Q10" s="170">
        <f>VII!R8</f>
        <v>0</v>
      </c>
      <c r="R10" s="171">
        <f>VIII!Q8</f>
        <v>0</v>
      </c>
      <c r="S10" s="112">
        <f>VIII!R8</f>
        <v>0</v>
      </c>
      <c r="T10" s="111">
        <f>IX!Q8</f>
        <v>0</v>
      </c>
      <c r="U10" s="170">
        <f>IX!R8</f>
        <v>0</v>
      </c>
      <c r="V10" s="171">
        <f>X!Q8</f>
        <v>0</v>
      </c>
      <c r="W10" s="112">
        <f>X!R8</f>
        <v>0</v>
      </c>
      <c r="X10" s="111">
        <f>XI!Q8</f>
        <v>0</v>
      </c>
      <c r="Y10" s="170">
        <f>XI!R8</f>
        <v>0</v>
      </c>
      <c r="Z10" s="171">
        <f>XII!Q8</f>
        <v>0</v>
      </c>
      <c r="AA10" s="112">
        <f>XII!R8</f>
        <v>0</v>
      </c>
      <c r="AB10" s="83">
        <f>D10+F10+H10+J10+L10+N10+P10+R10+T10+V10+X10+Z10</f>
        <v>31.259999999999998</v>
      </c>
      <c r="AC10" s="94">
        <f>E10+G10+I10+K10+M10+O10+Q10+S10+U10+W10+Y10+AA10</f>
        <v>167</v>
      </c>
      <c r="AE10" s="27"/>
      <c r="AF10" s="32"/>
      <c r="AI10" s="31"/>
    </row>
    <row r="11" spans="1:35" ht="15.75" customHeight="1">
      <c r="A11" s="58">
        <f>HRÁČI!C8</f>
        <v>106</v>
      </c>
      <c r="B11" s="59" t="str">
        <f>HRÁČI!D8</f>
        <v>Bisák </v>
      </c>
      <c r="C11" s="59">
        <f>HRÁČI!F8</f>
        <v>0</v>
      </c>
      <c r="D11" s="111">
        <f>I!Q11</f>
        <v>0</v>
      </c>
      <c r="E11" s="170">
        <f>I!R11</f>
        <v>0</v>
      </c>
      <c r="F11" s="171">
        <f>'II'!Q11</f>
        <v>15.899999999999999</v>
      </c>
      <c r="G11" s="112">
        <f>'II'!R11</f>
        <v>134</v>
      </c>
      <c r="H11" s="111">
        <f>III!Q11</f>
        <v>4.54</v>
      </c>
      <c r="I11" s="170">
        <f>III!R11</f>
        <v>30</v>
      </c>
      <c r="J11" s="171">
        <f>'IV'!Q11</f>
        <v>0</v>
      </c>
      <c r="K11" s="112">
        <f>'IV'!R11</f>
        <v>0</v>
      </c>
      <c r="L11" s="111">
        <f>V!Q11</f>
        <v>0</v>
      </c>
      <c r="M11" s="170">
        <f>V!R11</f>
        <v>0</v>
      </c>
      <c r="N11" s="171">
        <f>VI!Q11</f>
        <v>0</v>
      </c>
      <c r="O11" s="112">
        <f>VI!R11</f>
        <v>0</v>
      </c>
      <c r="P11" s="111">
        <f>VII!Q11</f>
        <v>0</v>
      </c>
      <c r="Q11" s="170">
        <f>VII!R11</f>
        <v>0</v>
      </c>
      <c r="R11" s="171">
        <f>VIII!Q11</f>
        <v>0</v>
      </c>
      <c r="S11" s="112">
        <f>VIII!R11</f>
        <v>0</v>
      </c>
      <c r="T11" s="111">
        <f>IX!Q11</f>
        <v>0</v>
      </c>
      <c r="U11" s="170">
        <f>IX!R11</f>
        <v>0</v>
      </c>
      <c r="V11" s="171">
        <f>X!Q11</f>
        <v>0</v>
      </c>
      <c r="W11" s="112">
        <f>X!R11</f>
        <v>0</v>
      </c>
      <c r="X11" s="111">
        <f>XI!Q11</f>
        <v>0</v>
      </c>
      <c r="Y11" s="170">
        <f>XI!R11</f>
        <v>0</v>
      </c>
      <c r="Z11" s="171">
        <f>XII!Q11</f>
        <v>0</v>
      </c>
      <c r="AA11" s="112">
        <f>XII!R11</f>
        <v>0</v>
      </c>
      <c r="AB11" s="83">
        <f>D11+F11+H11+J11+L11+N11+P11+R11+T11+V11+X11+Z11</f>
        <v>20.439999999999998</v>
      </c>
      <c r="AC11" s="94">
        <f>E11+G11+I11+K11+M11+O11+Q11+S11+U11+W11+Y11+AA11</f>
        <v>164</v>
      </c>
      <c r="AE11" s="27"/>
      <c r="AF11" s="32"/>
      <c r="AI11" s="31"/>
    </row>
    <row r="12" spans="1:35" ht="15.75" customHeight="1">
      <c r="A12" s="58">
        <f>HRÁČI!C10</f>
        <v>108</v>
      </c>
      <c r="B12" s="59" t="str">
        <f>HRÁČI!D10</f>
        <v>Vavríková</v>
      </c>
      <c r="C12" s="59" t="str">
        <f>HRÁČI!F10</f>
        <v>lilo</v>
      </c>
      <c r="D12" s="111">
        <f>I!Q13</f>
        <v>1.66</v>
      </c>
      <c r="E12" s="170">
        <f>I!R13</f>
        <v>101</v>
      </c>
      <c r="F12" s="171">
        <f>'II'!Q13</f>
        <v>0</v>
      </c>
      <c r="G12" s="112">
        <f>'II'!R13</f>
        <v>0</v>
      </c>
      <c r="H12" s="111">
        <f>III!Q13</f>
        <v>0</v>
      </c>
      <c r="I12" s="170">
        <f>III!R13</f>
        <v>0</v>
      </c>
      <c r="J12" s="171">
        <f>'IV'!Q13</f>
        <v>0</v>
      </c>
      <c r="K12" s="112">
        <f>'IV'!R13</f>
        <v>0</v>
      </c>
      <c r="L12" s="111">
        <f>V!Q13</f>
        <v>0</v>
      </c>
      <c r="M12" s="170">
        <f>V!R13</f>
        <v>0</v>
      </c>
      <c r="N12" s="171">
        <f>VI!Q13</f>
        <v>0</v>
      </c>
      <c r="O12" s="112">
        <f>VI!R13</f>
        <v>0</v>
      </c>
      <c r="P12" s="111">
        <f>VII!Q13</f>
        <v>0</v>
      </c>
      <c r="Q12" s="170">
        <f>VII!R13</f>
        <v>0</v>
      </c>
      <c r="R12" s="171">
        <f>VIII!Q13</f>
        <v>0</v>
      </c>
      <c r="S12" s="112">
        <f>VIII!R13</f>
        <v>0</v>
      </c>
      <c r="T12" s="111">
        <f>IX!Q13</f>
        <v>0</v>
      </c>
      <c r="U12" s="170">
        <f>IX!R13</f>
        <v>0</v>
      </c>
      <c r="V12" s="171">
        <f>X!Q13</f>
        <v>0</v>
      </c>
      <c r="W12" s="112">
        <f>X!R13</f>
        <v>0</v>
      </c>
      <c r="X12" s="111">
        <f>XI!Q13</f>
        <v>0</v>
      </c>
      <c r="Y12" s="170">
        <f>XI!R13</f>
        <v>0</v>
      </c>
      <c r="Z12" s="171">
        <f>XII!Q13</f>
        <v>0</v>
      </c>
      <c r="AA12" s="112">
        <f>XII!R13</f>
        <v>0</v>
      </c>
      <c r="AB12" s="83">
        <f>D12+F12+H12+J12+L12+N12+P12+R12+T12+V12+X12+Z12</f>
        <v>1.66</v>
      </c>
      <c r="AC12" s="94">
        <f>E12+G12+I12+K12+M12+O12+Q12+S12+U12+W12+Y12+AA12</f>
        <v>101</v>
      </c>
      <c r="AE12" s="27"/>
      <c r="AF12" s="32"/>
      <c r="AI12" s="31"/>
    </row>
    <row r="13" spans="1:35" ht="15.75" customHeight="1">
      <c r="A13" s="58">
        <f>HRÁČI!C37</f>
        <v>135</v>
      </c>
      <c r="B13" s="59">
        <f>HRÁČI!D37</f>
        <v>0</v>
      </c>
      <c r="C13" s="59">
        <f>HRÁČI!F37</f>
        <v>0</v>
      </c>
      <c r="D13" s="111">
        <f>I!Q40</f>
        <v>0</v>
      </c>
      <c r="E13" s="170">
        <f>I!R40</f>
        <v>0</v>
      </c>
      <c r="F13" s="171">
        <f>'II'!Q40</f>
        <v>0</v>
      </c>
      <c r="G13" s="112">
        <f>'II'!R40</f>
        <v>0</v>
      </c>
      <c r="H13" s="111">
        <f>III!Q40</f>
        <v>0</v>
      </c>
      <c r="I13" s="170">
        <f>III!R40</f>
        <v>0</v>
      </c>
      <c r="J13" s="171">
        <f>'IV'!Q40</f>
        <v>0</v>
      </c>
      <c r="K13" s="112">
        <f>'IV'!R40</f>
        <v>0</v>
      </c>
      <c r="L13" s="111">
        <f>V!Q40</f>
        <v>0</v>
      </c>
      <c r="M13" s="170">
        <f>V!R40</f>
        <v>0</v>
      </c>
      <c r="N13" s="171">
        <f>VI!Q40</f>
        <v>0</v>
      </c>
      <c r="O13" s="112">
        <f>VI!R40</f>
        <v>0</v>
      </c>
      <c r="P13" s="111">
        <f>VII!Q40</f>
        <v>0</v>
      </c>
      <c r="Q13" s="170">
        <f>VII!R40</f>
        <v>0</v>
      </c>
      <c r="R13" s="171">
        <f>VIII!Q40</f>
        <v>0</v>
      </c>
      <c r="S13" s="112">
        <f>VIII!R40</f>
        <v>0</v>
      </c>
      <c r="T13" s="111">
        <f>IX!Q40</f>
        <v>0</v>
      </c>
      <c r="U13" s="170">
        <f>IX!R40</f>
        <v>0</v>
      </c>
      <c r="V13" s="171">
        <f>X!Q40</f>
        <v>0</v>
      </c>
      <c r="W13" s="112">
        <f>X!R40</f>
        <v>0</v>
      </c>
      <c r="X13" s="111">
        <f>XI!Q40</f>
        <v>0</v>
      </c>
      <c r="Y13" s="170">
        <f>XI!R40</f>
        <v>0</v>
      </c>
      <c r="Z13" s="171">
        <f>XII!Q40</f>
        <v>0</v>
      </c>
      <c r="AA13" s="112">
        <f>XII!R40</f>
        <v>0</v>
      </c>
      <c r="AB13" s="83">
        <f>D13+F13+H13+J13+L13+N13+P13+R13+T13+V13+X13+Z13</f>
        <v>0</v>
      </c>
      <c r="AC13" s="94">
        <f>E13+G13+I13+K13+M13+O13+Q13+S13+U13+W13+Y13+AA13</f>
        <v>0</v>
      </c>
      <c r="AE13" s="27"/>
      <c r="AF13" s="32"/>
      <c r="AI13" s="31"/>
    </row>
    <row r="14" spans="1:35" ht="15.75" customHeight="1">
      <c r="A14" s="58">
        <f>HRÁČI!C36</f>
        <v>134</v>
      </c>
      <c r="B14" s="59">
        <f>HRÁČI!D36</f>
        <v>0</v>
      </c>
      <c r="C14" s="59">
        <f>HRÁČI!F36</f>
        <v>0</v>
      </c>
      <c r="D14" s="111">
        <f>I!Q39</f>
        <v>0</v>
      </c>
      <c r="E14" s="170">
        <f>I!R39</f>
        <v>0</v>
      </c>
      <c r="F14" s="171">
        <f>'II'!Q39</f>
        <v>0</v>
      </c>
      <c r="G14" s="112">
        <f>'II'!R39</f>
        <v>0</v>
      </c>
      <c r="H14" s="111">
        <f>III!Q39</f>
        <v>0</v>
      </c>
      <c r="I14" s="170">
        <f>III!R39</f>
        <v>0</v>
      </c>
      <c r="J14" s="171">
        <f>'IV'!Q39</f>
        <v>0</v>
      </c>
      <c r="K14" s="112">
        <f>'IV'!R39</f>
        <v>0</v>
      </c>
      <c r="L14" s="111">
        <f>V!Q39</f>
        <v>0</v>
      </c>
      <c r="M14" s="170">
        <f>V!R39</f>
        <v>0</v>
      </c>
      <c r="N14" s="171">
        <f>VI!Q39</f>
        <v>0</v>
      </c>
      <c r="O14" s="112">
        <f>VI!R39</f>
        <v>0</v>
      </c>
      <c r="P14" s="111">
        <f>VII!Q39</f>
        <v>0</v>
      </c>
      <c r="Q14" s="170">
        <f>VII!R39</f>
        <v>0</v>
      </c>
      <c r="R14" s="171">
        <f>VIII!Q39</f>
        <v>0</v>
      </c>
      <c r="S14" s="112">
        <f>VIII!R39</f>
        <v>0</v>
      </c>
      <c r="T14" s="111">
        <f>IX!Q39</f>
        <v>0</v>
      </c>
      <c r="U14" s="170">
        <f>IX!R39</f>
        <v>0</v>
      </c>
      <c r="V14" s="171">
        <f>X!Q39</f>
        <v>0</v>
      </c>
      <c r="W14" s="112">
        <f>X!R39</f>
        <v>0</v>
      </c>
      <c r="X14" s="111">
        <f>XI!Q39</f>
        <v>0</v>
      </c>
      <c r="Y14" s="170">
        <f>XI!R39</f>
        <v>0</v>
      </c>
      <c r="Z14" s="171">
        <f>XII!Q39</f>
        <v>0</v>
      </c>
      <c r="AA14" s="112">
        <f>XII!R39</f>
        <v>0</v>
      </c>
      <c r="AB14" s="83">
        <f>D14+F14+H14+J14+L14+N14+P14+R14+T14+V14+X14+Z14</f>
        <v>0</v>
      </c>
      <c r="AC14" s="94">
        <f>E14+G14+I14+K14+M14+O14+Q14+S14+U14+W14+Y14+AA14</f>
        <v>0</v>
      </c>
      <c r="AE14" s="27"/>
      <c r="AF14" s="21"/>
      <c r="AI14" s="31"/>
    </row>
    <row r="15" spans="1:35" ht="15.75" customHeight="1">
      <c r="A15" s="58">
        <f>HRÁČI!C35</f>
        <v>133</v>
      </c>
      <c r="B15" s="59">
        <f>HRÁČI!D35</f>
        <v>0</v>
      </c>
      <c r="C15" s="59">
        <f>HRÁČI!F35</f>
        <v>0</v>
      </c>
      <c r="D15" s="111">
        <f>I!Q38</f>
        <v>0</v>
      </c>
      <c r="E15" s="170">
        <f>I!R38</f>
        <v>0</v>
      </c>
      <c r="F15" s="171">
        <f>'II'!Q38</f>
        <v>0</v>
      </c>
      <c r="G15" s="112">
        <f>'II'!R38</f>
        <v>0</v>
      </c>
      <c r="H15" s="111">
        <f>III!Q38</f>
        <v>0</v>
      </c>
      <c r="I15" s="170">
        <f>III!R38</f>
        <v>0</v>
      </c>
      <c r="J15" s="171">
        <f>'IV'!Q38</f>
        <v>0</v>
      </c>
      <c r="K15" s="112">
        <f>'IV'!R38</f>
        <v>0</v>
      </c>
      <c r="L15" s="111">
        <f>V!Q38</f>
        <v>0</v>
      </c>
      <c r="M15" s="170">
        <f>V!R38</f>
        <v>0</v>
      </c>
      <c r="N15" s="171">
        <f>VI!Q38</f>
        <v>0</v>
      </c>
      <c r="O15" s="112">
        <f>VI!R38</f>
        <v>0</v>
      </c>
      <c r="P15" s="111">
        <f>VII!Q38</f>
        <v>0</v>
      </c>
      <c r="Q15" s="170">
        <f>VII!R38</f>
        <v>0</v>
      </c>
      <c r="R15" s="171">
        <f>VIII!Q38</f>
        <v>0</v>
      </c>
      <c r="S15" s="112">
        <f>VIII!R38</f>
        <v>0</v>
      </c>
      <c r="T15" s="111">
        <f>IX!Q38</f>
        <v>0</v>
      </c>
      <c r="U15" s="170">
        <f>IX!R38</f>
        <v>0</v>
      </c>
      <c r="V15" s="171">
        <f>X!Q38</f>
        <v>0</v>
      </c>
      <c r="W15" s="112">
        <f>X!R38</f>
        <v>0</v>
      </c>
      <c r="X15" s="111">
        <f>XI!Q38</f>
        <v>0</v>
      </c>
      <c r="Y15" s="170">
        <f>XI!R38</f>
        <v>0</v>
      </c>
      <c r="Z15" s="171">
        <f>XII!Q38</f>
        <v>0</v>
      </c>
      <c r="AA15" s="112">
        <f>XII!R38</f>
        <v>0</v>
      </c>
      <c r="AB15" s="83">
        <f>D15+F15+H15+J15+L15+N15+P15+R15+T15+V15+X15+Z15</f>
        <v>0</v>
      </c>
      <c r="AC15" s="94">
        <f>E15+G15+I15+K15+M15+O15+Q15+S15+U15+W15+Y15+AA15</f>
        <v>0</v>
      </c>
      <c r="AE15" s="27"/>
      <c r="AF15" s="21"/>
      <c r="AI15" s="31"/>
    </row>
    <row r="16" spans="1:35" ht="15.75" customHeight="1">
      <c r="A16" s="58">
        <f>HRÁČI!C32</f>
        <v>130</v>
      </c>
      <c r="B16" s="59" t="str">
        <f>HRÁČI!D32</f>
        <v>Lahučký</v>
      </c>
      <c r="C16" s="59" t="str">
        <f>HRÁČI!F32</f>
        <v>madar5</v>
      </c>
      <c r="D16" s="111">
        <f>I!Q35</f>
        <v>0</v>
      </c>
      <c r="E16" s="170">
        <f>I!R35</f>
        <v>0</v>
      </c>
      <c r="F16" s="171">
        <f>'II'!Q35</f>
        <v>0</v>
      </c>
      <c r="G16" s="112">
        <f>'II'!R35</f>
        <v>0</v>
      </c>
      <c r="H16" s="111">
        <f>III!Q35</f>
        <v>0</v>
      </c>
      <c r="I16" s="170">
        <f>III!R35</f>
        <v>0</v>
      </c>
      <c r="J16" s="171">
        <f>'IV'!Q35</f>
        <v>0</v>
      </c>
      <c r="K16" s="112">
        <f>'IV'!R35</f>
        <v>0</v>
      </c>
      <c r="L16" s="111">
        <f>V!Q35</f>
        <v>0</v>
      </c>
      <c r="M16" s="170">
        <f>V!R35</f>
        <v>0</v>
      </c>
      <c r="N16" s="171">
        <f>VI!Q35</f>
        <v>0</v>
      </c>
      <c r="O16" s="112">
        <f>VI!R35</f>
        <v>0</v>
      </c>
      <c r="P16" s="111">
        <f>VII!Q35</f>
        <v>0</v>
      </c>
      <c r="Q16" s="170">
        <f>VII!R35</f>
        <v>0</v>
      </c>
      <c r="R16" s="171">
        <f>VIII!Q35</f>
        <v>0</v>
      </c>
      <c r="S16" s="112">
        <f>VIII!R35</f>
        <v>0</v>
      </c>
      <c r="T16" s="111">
        <f>IX!Q35</f>
        <v>0</v>
      </c>
      <c r="U16" s="170">
        <f>IX!R35</f>
        <v>0</v>
      </c>
      <c r="V16" s="171">
        <f>X!Q35</f>
        <v>0</v>
      </c>
      <c r="W16" s="112">
        <f>X!R35</f>
        <v>0</v>
      </c>
      <c r="X16" s="111">
        <f>XI!Q35</f>
        <v>0</v>
      </c>
      <c r="Y16" s="170">
        <f>XI!R35</f>
        <v>0</v>
      </c>
      <c r="Z16" s="171">
        <f>XII!Q35</f>
        <v>0</v>
      </c>
      <c r="AA16" s="112">
        <f>XII!R35</f>
        <v>0</v>
      </c>
      <c r="AB16" s="83">
        <f>D16+F16+H16+J16+L16+N16+P16+R16+T16+V16+X16+Z16</f>
        <v>0</v>
      </c>
      <c r="AC16" s="94">
        <f>E16+G16+I16+K16+M16+O16+Q16+S16+U16+W16+Y16+AA16</f>
        <v>0</v>
      </c>
      <c r="AE16" s="27"/>
      <c r="AI16" s="31"/>
    </row>
    <row r="17" spans="1:35" ht="15.75" customHeight="1">
      <c r="A17" s="58">
        <f>HRÁČI!C31</f>
        <v>129</v>
      </c>
      <c r="B17" s="59">
        <f>HRÁČI!D31</f>
        <v>0</v>
      </c>
      <c r="C17" s="59">
        <f>HRÁČI!F31</f>
        <v>0</v>
      </c>
      <c r="D17" s="111">
        <f>I!Q34</f>
        <v>0</v>
      </c>
      <c r="E17" s="170">
        <f>I!R34</f>
        <v>0</v>
      </c>
      <c r="F17" s="171">
        <f>'II'!Q34</f>
        <v>0</v>
      </c>
      <c r="G17" s="112">
        <f>'II'!R34</f>
        <v>0</v>
      </c>
      <c r="H17" s="111">
        <f>III!Q34</f>
        <v>0</v>
      </c>
      <c r="I17" s="170">
        <f>III!R34</f>
        <v>0</v>
      </c>
      <c r="J17" s="171">
        <f>'IV'!Q34</f>
        <v>0</v>
      </c>
      <c r="K17" s="112">
        <f>'IV'!R34</f>
        <v>0</v>
      </c>
      <c r="L17" s="111">
        <f>V!Q34</f>
        <v>0</v>
      </c>
      <c r="M17" s="170">
        <f>V!R34</f>
        <v>0</v>
      </c>
      <c r="N17" s="171">
        <f>VI!Q34</f>
        <v>0</v>
      </c>
      <c r="O17" s="112">
        <f>VI!R34</f>
        <v>0</v>
      </c>
      <c r="P17" s="111">
        <f>VII!Q34</f>
        <v>0</v>
      </c>
      <c r="Q17" s="170">
        <f>VII!R34</f>
        <v>0</v>
      </c>
      <c r="R17" s="171">
        <f>VIII!Q34</f>
        <v>0</v>
      </c>
      <c r="S17" s="112">
        <f>VIII!R34</f>
        <v>0</v>
      </c>
      <c r="T17" s="111">
        <f>IX!Q34</f>
        <v>0</v>
      </c>
      <c r="U17" s="170">
        <f>IX!R34</f>
        <v>0</v>
      </c>
      <c r="V17" s="171">
        <f>X!Q34</f>
        <v>0</v>
      </c>
      <c r="W17" s="112">
        <f>X!R34</f>
        <v>0</v>
      </c>
      <c r="X17" s="111">
        <f>XI!Q34</f>
        <v>0</v>
      </c>
      <c r="Y17" s="170">
        <f>XI!R34</f>
        <v>0</v>
      </c>
      <c r="Z17" s="171">
        <f>XII!Q34</f>
        <v>0</v>
      </c>
      <c r="AA17" s="112">
        <f>XII!R34</f>
        <v>0</v>
      </c>
      <c r="AB17" s="83">
        <f>D17+F17+H17+J17+L17+N17+P17+R17+T17+V17+X17+Z17</f>
        <v>0</v>
      </c>
      <c r="AC17" s="94">
        <f>E17+G17+I17+K17+M17+O17+Q17+S17+U17+W17+Y17+AA17</f>
        <v>0</v>
      </c>
      <c r="AE17" s="27"/>
      <c r="AI17" s="31"/>
    </row>
    <row r="18" spans="1:35" ht="15.75" customHeight="1">
      <c r="A18" s="58">
        <f>HRÁČI!C28</f>
        <v>126</v>
      </c>
      <c r="B18" s="59" t="str">
        <f>HRÁČI!D28</f>
        <v>Dohnány</v>
      </c>
      <c r="C18" s="59" t="str">
        <f>HRÁČI!F28</f>
        <v>Slovan</v>
      </c>
      <c r="D18" s="111">
        <f>I!Q31</f>
        <v>0</v>
      </c>
      <c r="E18" s="170">
        <f>I!R31</f>
        <v>0</v>
      </c>
      <c r="F18" s="171">
        <f>'II'!Q31</f>
        <v>0</v>
      </c>
      <c r="G18" s="112">
        <f>'II'!R31</f>
        <v>0</v>
      </c>
      <c r="H18" s="111">
        <f>III!Q31</f>
        <v>0</v>
      </c>
      <c r="I18" s="170">
        <f>III!R31</f>
        <v>0</v>
      </c>
      <c r="J18" s="171">
        <f>'IV'!Q31</f>
        <v>0</v>
      </c>
      <c r="K18" s="112">
        <f>'IV'!R31</f>
        <v>0</v>
      </c>
      <c r="L18" s="111">
        <f>V!Q31</f>
        <v>0</v>
      </c>
      <c r="M18" s="170">
        <f>V!R31</f>
        <v>0</v>
      </c>
      <c r="N18" s="171">
        <f>VI!Q31</f>
        <v>0</v>
      </c>
      <c r="O18" s="112">
        <f>VI!R31</f>
        <v>0</v>
      </c>
      <c r="P18" s="111">
        <f>VII!Q31</f>
        <v>0</v>
      </c>
      <c r="Q18" s="170">
        <f>VII!R31</f>
        <v>0</v>
      </c>
      <c r="R18" s="171">
        <f>VIII!Q31</f>
        <v>0</v>
      </c>
      <c r="S18" s="112">
        <f>VIII!R31</f>
        <v>0</v>
      </c>
      <c r="T18" s="111">
        <f>IX!Q31</f>
        <v>0</v>
      </c>
      <c r="U18" s="170">
        <f>IX!R31</f>
        <v>0</v>
      </c>
      <c r="V18" s="171">
        <f>X!Q31</f>
        <v>0</v>
      </c>
      <c r="W18" s="112">
        <f>X!R31</f>
        <v>0</v>
      </c>
      <c r="X18" s="111">
        <f>XI!Q31</f>
        <v>0</v>
      </c>
      <c r="Y18" s="170">
        <f>XI!R31</f>
        <v>0</v>
      </c>
      <c r="Z18" s="171">
        <f>XII!Q31</f>
        <v>0</v>
      </c>
      <c r="AA18" s="112">
        <f>XII!R31</f>
        <v>0</v>
      </c>
      <c r="AB18" s="83">
        <f>D18+F18+H18+J18+L18+N18+P18+R18+T18+V18+X18+Z18</f>
        <v>0</v>
      </c>
      <c r="AC18" s="94">
        <f>E18+G18+I18+K18+M18+O18+Q18+S18+U18+W18+Y18+AA18</f>
        <v>0</v>
      </c>
      <c r="AE18" s="27"/>
      <c r="AI18" s="31"/>
    </row>
    <row r="19" spans="1:35" ht="15.75" customHeight="1">
      <c r="A19" s="58">
        <f>HRÁČI!C25</f>
        <v>123</v>
      </c>
      <c r="B19" s="59" t="str">
        <f>HRÁČI!D25</f>
        <v>Jamečný</v>
      </c>
      <c r="C19" s="59">
        <f>HRÁČI!F25</f>
        <v>0</v>
      </c>
      <c r="D19" s="111">
        <f>I!Q28</f>
        <v>0</v>
      </c>
      <c r="E19" s="170">
        <f>I!R28</f>
        <v>0</v>
      </c>
      <c r="F19" s="171">
        <f>'II'!Q28</f>
        <v>0</v>
      </c>
      <c r="G19" s="112">
        <f>'II'!R28</f>
        <v>0</v>
      </c>
      <c r="H19" s="111">
        <f>III!Q28</f>
        <v>0</v>
      </c>
      <c r="I19" s="170">
        <f>III!R28</f>
        <v>0</v>
      </c>
      <c r="J19" s="171">
        <f>'IV'!Q28</f>
        <v>0</v>
      </c>
      <c r="K19" s="112">
        <f>'IV'!R28</f>
        <v>0</v>
      </c>
      <c r="L19" s="111">
        <f>V!Q28</f>
        <v>0</v>
      </c>
      <c r="M19" s="170">
        <f>V!R28</f>
        <v>0</v>
      </c>
      <c r="N19" s="171">
        <f>VI!Q28</f>
        <v>0</v>
      </c>
      <c r="O19" s="112">
        <f>VI!R28</f>
        <v>0</v>
      </c>
      <c r="P19" s="111">
        <f>VII!Q28</f>
        <v>0</v>
      </c>
      <c r="Q19" s="170">
        <f>VII!R28</f>
        <v>0</v>
      </c>
      <c r="R19" s="171">
        <f>VIII!Q28</f>
        <v>0</v>
      </c>
      <c r="S19" s="112">
        <f>VIII!R28</f>
        <v>0</v>
      </c>
      <c r="T19" s="111">
        <f>IX!Q28</f>
        <v>0</v>
      </c>
      <c r="U19" s="170">
        <f>IX!R28</f>
        <v>0</v>
      </c>
      <c r="V19" s="171">
        <f>X!Q28</f>
        <v>0</v>
      </c>
      <c r="W19" s="112">
        <f>X!R28</f>
        <v>0</v>
      </c>
      <c r="X19" s="111">
        <f>XI!Q28</f>
        <v>0</v>
      </c>
      <c r="Y19" s="170">
        <f>XI!R28</f>
        <v>0</v>
      </c>
      <c r="Z19" s="171">
        <f>XII!Q28</f>
        <v>0</v>
      </c>
      <c r="AA19" s="112">
        <f>XII!R28</f>
        <v>0</v>
      </c>
      <c r="AB19" s="83">
        <f>D19+F19+H19+J19+L19+N19+P19+R19+T19+V19+X19+Z19</f>
        <v>0</v>
      </c>
      <c r="AC19" s="94">
        <f>E19+G19+I19+K19+M19+O19+Q19+S19+U19+W19+Y19+AA19</f>
        <v>0</v>
      </c>
      <c r="AE19" s="27"/>
      <c r="AI19" s="31"/>
    </row>
    <row r="20" spans="1:35" ht="15.75" customHeight="1">
      <c r="A20" s="58">
        <f>HRÁČI!C23</f>
        <v>121</v>
      </c>
      <c r="B20" s="59" t="str">
        <f>HRÁČI!D23</f>
        <v>Svätojánsky</v>
      </c>
      <c r="C20" s="59" t="str">
        <f>HRÁČI!F23</f>
        <v>dunlop1</v>
      </c>
      <c r="D20" s="111">
        <f>I!Q26</f>
        <v>0</v>
      </c>
      <c r="E20" s="170">
        <f>I!R26</f>
        <v>0</v>
      </c>
      <c r="F20" s="171">
        <f>'II'!Q26</f>
        <v>0</v>
      </c>
      <c r="G20" s="112">
        <f>'II'!R26</f>
        <v>0</v>
      </c>
      <c r="H20" s="111">
        <f>III!Q26</f>
        <v>0</v>
      </c>
      <c r="I20" s="170">
        <f>III!R26</f>
        <v>0</v>
      </c>
      <c r="J20" s="171">
        <f>'IV'!Q26</f>
        <v>0</v>
      </c>
      <c r="K20" s="112">
        <f>'IV'!R26</f>
        <v>0</v>
      </c>
      <c r="L20" s="111">
        <f>V!Q26</f>
        <v>0</v>
      </c>
      <c r="M20" s="170">
        <f>V!R26</f>
        <v>0</v>
      </c>
      <c r="N20" s="171">
        <f>VI!Q26</f>
        <v>0</v>
      </c>
      <c r="O20" s="112">
        <f>VI!R26</f>
        <v>0</v>
      </c>
      <c r="P20" s="111">
        <f>VII!Q26</f>
        <v>0</v>
      </c>
      <c r="Q20" s="170">
        <f>VII!R26</f>
        <v>0</v>
      </c>
      <c r="R20" s="171">
        <f>VIII!Q26</f>
        <v>0</v>
      </c>
      <c r="S20" s="112">
        <f>VIII!R26</f>
        <v>0</v>
      </c>
      <c r="T20" s="111">
        <f>IX!Q26</f>
        <v>0</v>
      </c>
      <c r="U20" s="170">
        <f>IX!R26</f>
        <v>0</v>
      </c>
      <c r="V20" s="171">
        <f>X!Q26</f>
        <v>0</v>
      </c>
      <c r="W20" s="112">
        <f>X!R26</f>
        <v>0</v>
      </c>
      <c r="X20" s="111">
        <f>XI!Q26</f>
        <v>0</v>
      </c>
      <c r="Y20" s="170">
        <f>XI!R26</f>
        <v>0</v>
      </c>
      <c r="Z20" s="171">
        <f>XII!Q26</f>
        <v>0</v>
      </c>
      <c r="AA20" s="112">
        <f>XII!R26</f>
        <v>0</v>
      </c>
      <c r="AB20" s="83">
        <f>D20+F20+H20+J20+L20+N20+P20+R20+T20+V20+X20+Z20</f>
        <v>0</v>
      </c>
      <c r="AC20" s="94">
        <f>E20+G20+I20+K20+M20+O20+Q20+S20+U20+W20+Y20+AA20</f>
        <v>0</v>
      </c>
      <c r="AE20" s="27"/>
      <c r="AI20" s="31"/>
    </row>
    <row r="21" spans="1:35" ht="15.75" customHeight="1">
      <c r="A21" s="58">
        <f>HRÁČI!C21</f>
        <v>119</v>
      </c>
      <c r="B21" s="59" t="str">
        <f>HRÁČI!D21</f>
        <v>Češek</v>
      </c>
      <c r="C21" s="59">
        <f>HRÁČI!F21</f>
        <v>0</v>
      </c>
      <c r="D21" s="111">
        <f>I!Q24</f>
        <v>0</v>
      </c>
      <c r="E21" s="170">
        <f>I!R24</f>
        <v>0</v>
      </c>
      <c r="F21" s="171">
        <f>'II'!Q24</f>
        <v>0</v>
      </c>
      <c r="G21" s="112">
        <f>'II'!R24</f>
        <v>0</v>
      </c>
      <c r="H21" s="111">
        <f>III!Q24</f>
        <v>0</v>
      </c>
      <c r="I21" s="170">
        <f>III!R24</f>
        <v>0</v>
      </c>
      <c r="J21" s="171">
        <f>'IV'!Q24</f>
        <v>0</v>
      </c>
      <c r="K21" s="112">
        <f>'IV'!R24</f>
        <v>0</v>
      </c>
      <c r="L21" s="111">
        <f>V!Q24</f>
        <v>0</v>
      </c>
      <c r="M21" s="170">
        <f>V!R24</f>
        <v>0</v>
      </c>
      <c r="N21" s="171">
        <f>VI!Q24</f>
        <v>0</v>
      </c>
      <c r="O21" s="112">
        <f>VI!R24</f>
        <v>0</v>
      </c>
      <c r="P21" s="111">
        <f>VII!Q24</f>
        <v>0</v>
      </c>
      <c r="Q21" s="170">
        <f>VII!R24</f>
        <v>0</v>
      </c>
      <c r="R21" s="171">
        <f>VIII!Q24</f>
        <v>0</v>
      </c>
      <c r="S21" s="112">
        <f>VIII!R24</f>
        <v>0</v>
      </c>
      <c r="T21" s="111">
        <f>IX!Q24</f>
        <v>0</v>
      </c>
      <c r="U21" s="170">
        <f>IX!R24</f>
        <v>0</v>
      </c>
      <c r="V21" s="171">
        <f>X!Q24</f>
        <v>0</v>
      </c>
      <c r="W21" s="112">
        <f>X!R24</f>
        <v>0</v>
      </c>
      <c r="X21" s="111">
        <f>XI!Q24</f>
        <v>0</v>
      </c>
      <c r="Y21" s="170">
        <f>XI!R24</f>
        <v>0</v>
      </c>
      <c r="Z21" s="171">
        <f>XII!Q24</f>
        <v>0</v>
      </c>
      <c r="AA21" s="112">
        <f>XII!R24</f>
        <v>0</v>
      </c>
      <c r="AB21" s="83">
        <f>D21+F21+H21+J21+L21+N21+P21+R21+T21+V21+X21+Z21</f>
        <v>0</v>
      </c>
      <c r="AC21" s="94">
        <f>E21+G21+I21+K21+M21+O21+Q21+S21+U21+W21+Y21+AA21</f>
        <v>0</v>
      </c>
      <c r="AE21" s="27"/>
      <c r="AI21" s="31"/>
    </row>
    <row r="22" spans="1:35" ht="15.75" customHeight="1">
      <c r="A22" s="58">
        <f>HRÁČI!C20</f>
        <v>118</v>
      </c>
      <c r="B22" s="59" t="str">
        <f>HRÁČI!D20</f>
        <v>Stadtrucker </v>
      </c>
      <c r="C22" s="59" t="str">
        <f>HRÁČI!F20</f>
        <v>Fredy 16</v>
      </c>
      <c r="D22" s="111">
        <f>I!Q23</f>
        <v>0</v>
      </c>
      <c r="E22" s="170">
        <f>I!R23</f>
        <v>0</v>
      </c>
      <c r="F22" s="171">
        <f>'II'!Q23</f>
        <v>0</v>
      </c>
      <c r="G22" s="112">
        <f>'II'!R23</f>
        <v>0</v>
      </c>
      <c r="H22" s="111">
        <f>III!Q23</f>
        <v>0</v>
      </c>
      <c r="I22" s="170">
        <f>III!R23</f>
        <v>0</v>
      </c>
      <c r="J22" s="171">
        <f>'IV'!Q23</f>
        <v>0</v>
      </c>
      <c r="K22" s="112">
        <f>'IV'!R23</f>
        <v>0</v>
      </c>
      <c r="L22" s="111">
        <f>V!Q23</f>
        <v>0</v>
      </c>
      <c r="M22" s="170">
        <f>V!R23</f>
        <v>0</v>
      </c>
      <c r="N22" s="171">
        <f>VI!Q23</f>
        <v>0</v>
      </c>
      <c r="O22" s="112">
        <f>VI!R23</f>
        <v>0</v>
      </c>
      <c r="P22" s="111">
        <f>VII!Q23</f>
        <v>0</v>
      </c>
      <c r="Q22" s="170">
        <f>VII!R23</f>
        <v>0</v>
      </c>
      <c r="R22" s="171">
        <f>VIII!Q23</f>
        <v>0</v>
      </c>
      <c r="S22" s="112">
        <f>VIII!R23</f>
        <v>0</v>
      </c>
      <c r="T22" s="111">
        <f>IX!Q23</f>
        <v>0</v>
      </c>
      <c r="U22" s="170">
        <f>IX!R23</f>
        <v>0</v>
      </c>
      <c r="V22" s="171">
        <f>X!Q23</f>
        <v>0</v>
      </c>
      <c r="W22" s="112">
        <f>X!R23</f>
        <v>0</v>
      </c>
      <c r="X22" s="111">
        <f>XI!Q23</f>
        <v>0</v>
      </c>
      <c r="Y22" s="170">
        <f>XI!R23</f>
        <v>0</v>
      </c>
      <c r="Z22" s="171">
        <f>XII!Q23</f>
        <v>0</v>
      </c>
      <c r="AA22" s="112">
        <f>XII!R23</f>
        <v>0</v>
      </c>
      <c r="AB22" s="83">
        <f>D22+F22+H22+J22+L22+N22+P22+R22+T22+V22+X22+Z22</f>
        <v>0</v>
      </c>
      <c r="AC22" s="94">
        <f>E22+G22+I22+K22+M22+O22+Q22+S22+U22+W22+Y22+AA22</f>
        <v>0</v>
      </c>
      <c r="AE22" s="27"/>
      <c r="AI22" s="31"/>
    </row>
    <row r="23" spans="1:35" ht="15.75" customHeight="1">
      <c r="A23" s="58">
        <f>HRÁČI!C19</f>
        <v>117</v>
      </c>
      <c r="B23" s="59">
        <f>HRÁČI!D19</f>
        <v>0</v>
      </c>
      <c r="C23" s="59">
        <f>HRÁČI!F19</f>
        <v>0</v>
      </c>
      <c r="D23" s="111">
        <f>I!Q22</f>
        <v>0</v>
      </c>
      <c r="E23" s="170">
        <f>I!R22</f>
        <v>0</v>
      </c>
      <c r="F23" s="171">
        <f>'II'!Q22</f>
        <v>0</v>
      </c>
      <c r="G23" s="112">
        <f>'II'!R22</f>
        <v>0</v>
      </c>
      <c r="H23" s="111">
        <f>III!Q22</f>
        <v>0</v>
      </c>
      <c r="I23" s="170">
        <f>III!R22</f>
        <v>0</v>
      </c>
      <c r="J23" s="171">
        <f>'IV'!Q22</f>
        <v>0</v>
      </c>
      <c r="K23" s="112">
        <f>'IV'!R22</f>
        <v>0</v>
      </c>
      <c r="L23" s="111">
        <f>V!Q22</f>
        <v>0</v>
      </c>
      <c r="M23" s="170">
        <f>V!R22</f>
        <v>0</v>
      </c>
      <c r="N23" s="171">
        <f>VI!Q22</f>
        <v>0</v>
      </c>
      <c r="O23" s="112">
        <f>VI!R22</f>
        <v>0</v>
      </c>
      <c r="P23" s="111">
        <f>VII!Q22</f>
        <v>0</v>
      </c>
      <c r="Q23" s="170">
        <f>VII!R22</f>
        <v>0</v>
      </c>
      <c r="R23" s="171">
        <f>VIII!Q22</f>
        <v>0</v>
      </c>
      <c r="S23" s="112">
        <f>VIII!R22</f>
        <v>0</v>
      </c>
      <c r="T23" s="111">
        <f>IX!Q22</f>
        <v>0</v>
      </c>
      <c r="U23" s="170">
        <f>IX!R22</f>
        <v>0</v>
      </c>
      <c r="V23" s="171">
        <f>X!Q22</f>
        <v>0</v>
      </c>
      <c r="W23" s="112">
        <f>X!R22</f>
        <v>0</v>
      </c>
      <c r="X23" s="111">
        <f>XI!Q22</f>
        <v>0</v>
      </c>
      <c r="Y23" s="170">
        <f>XI!R22</f>
        <v>0</v>
      </c>
      <c r="Z23" s="171">
        <f>XII!Q22</f>
        <v>0</v>
      </c>
      <c r="AA23" s="112">
        <f>XII!R22</f>
        <v>0</v>
      </c>
      <c r="AB23" s="83">
        <f>D23+F23+H23+J23+L23+N23+P23+R23+T23+V23+X23+Z23</f>
        <v>0</v>
      </c>
      <c r="AC23" s="94">
        <f>E23+G23+I23+K23+M23+O23+Q23+S23+U23+W23+Y23+AA23</f>
        <v>0</v>
      </c>
      <c r="AE23" s="27"/>
      <c r="AI23" s="31"/>
    </row>
    <row r="24" spans="1:35" ht="15.75" customHeight="1">
      <c r="A24" s="58">
        <f>HRÁČI!C16</f>
        <v>114</v>
      </c>
      <c r="B24" s="59">
        <f>HRÁČI!D16</f>
        <v>0</v>
      </c>
      <c r="C24" s="59">
        <f>HRÁČI!F16</f>
        <v>0</v>
      </c>
      <c r="D24" s="111">
        <f>I!Q19</f>
        <v>0</v>
      </c>
      <c r="E24" s="170">
        <f>I!R19</f>
        <v>0</v>
      </c>
      <c r="F24" s="171">
        <f>'II'!Q19</f>
        <v>0</v>
      </c>
      <c r="G24" s="112">
        <f>'II'!R19</f>
        <v>0</v>
      </c>
      <c r="H24" s="111">
        <f>III!Q19</f>
        <v>0</v>
      </c>
      <c r="I24" s="170">
        <f>III!R19</f>
        <v>0</v>
      </c>
      <c r="J24" s="171">
        <f>'IV'!Q19</f>
        <v>0</v>
      </c>
      <c r="K24" s="112">
        <f>'IV'!R19</f>
        <v>0</v>
      </c>
      <c r="L24" s="111">
        <f>V!Q19</f>
        <v>0</v>
      </c>
      <c r="M24" s="170">
        <f>V!R19</f>
        <v>0</v>
      </c>
      <c r="N24" s="171">
        <f>VI!Q19</f>
        <v>0</v>
      </c>
      <c r="O24" s="112">
        <f>VI!R19</f>
        <v>0</v>
      </c>
      <c r="P24" s="111">
        <f>VII!Q19</f>
        <v>0</v>
      </c>
      <c r="Q24" s="170">
        <f>VII!R19</f>
        <v>0</v>
      </c>
      <c r="R24" s="171">
        <f>VIII!Q19</f>
        <v>0</v>
      </c>
      <c r="S24" s="112">
        <f>VIII!R19</f>
        <v>0</v>
      </c>
      <c r="T24" s="111">
        <f>IX!Q19</f>
        <v>0</v>
      </c>
      <c r="U24" s="170">
        <f>IX!R19</f>
        <v>0</v>
      </c>
      <c r="V24" s="171">
        <f>X!Q19</f>
        <v>0</v>
      </c>
      <c r="W24" s="112">
        <f>X!R19</f>
        <v>0</v>
      </c>
      <c r="X24" s="111">
        <f>XI!Q19</f>
        <v>0</v>
      </c>
      <c r="Y24" s="170">
        <f>XI!R19</f>
        <v>0</v>
      </c>
      <c r="Z24" s="171">
        <f>XII!Q19</f>
        <v>0</v>
      </c>
      <c r="AA24" s="112">
        <f>XII!R19</f>
        <v>0</v>
      </c>
      <c r="AB24" s="83">
        <f>D24+F24+H24+J24+L24+N24+P24+R24+T24+V24+X24+Z24</f>
        <v>0</v>
      </c>
      <c r="AC24" s="94">
        <f>E24+G24+I24+K24+M24+O24+Q24+S24+U24+W24+Y24+AA24</f>
        <v>0</v>
      </c>
      <c r="AE24" s="27"/>
      <c r="AI24" s="31"/>
    </row>
    <row r="25" spans="1:35" ht="15.75" customHeight="1">
      <c r="A25" s="58">
        <f>HRÁČI!C14</f>
        <v>112</v>
      </c>
      <c r="B25" s="59">
        <f>HRÁČI!D14</f>
        <v>0</v>
      </c>
      <c r="C25" s="59">
        <f>HRÁČI!F14</f>
        <v>0</v>
      </c>
      <c r="D25" s="111">
        <f>I!Q17</f>
        <v>0</v>
      </c>
      <c r="E25" s="170">
        <f>I!R17</f>
        <v>0</v>
      </c>
      <c r="F25" s="171">
        <f>'II'!Q17</f>
        <v>0</v>
      </c>
      <c r="G25" s="112">
        <f>'II'!R17</f>
        <v>0</v>
      </c>
      <c r="H25" s="111">
        <f>III!Q17</f>
        <v>0</v>
      </c>
      <c r="I25" s="170">
        <f>III!R17</f>
        <v>0</v>
      </c>
      <c r="J25" s="171">
        <f>'IV'!Q17</f>
        <v>0</v>
      </c>
      <c r="K25" s="112">
        <f>'IV'!R17</f>
        <v>0</v>
      </c>
      <c r="L25" s="111">
        <f>V!Q17</f>
        <v>0</v>
      </c>
      <c r="M25" s="170">
        <f>V!R17</f>
        <v>0</v>
      </c>
      <c r="N25" s="171">
        <f>VI!Q17</f>
        <v>0</v>
      </c>
      <c r="O25" s="112">
        <f>VI!R17</f>
        <v>0</v>
      </c>
      <c r="P25" s="111">
        <f>VII!Q17</f>
        <v>0</v>
      </c>
      <c r="Q25" s="170">
        <f>VII!R17</f>
        <v>0</v>
      </c>
      <c r="R25" s="171">
        <f>VIII!Q17</f>
        <v>0</v>
      </c>
      <c r="S25" s="112">
        <f>VIII!R17</f>
        <v>0</v>
      </c>
      <c r="T25" s="111">
        <f>IX!Q17</f>
        <v>0</v>
      </c>
      <c r="U25" s="170">
        <f>IX!R17</f>
        <v>0</v>
      </c>
      <c r="V25" s="171">
        <f>X!Q17</f>
        <v>0</v>
      </c>
      <c r="W25" s="112">
        <f>X!R17</f>
        <v>0</v>
      </c>
      <c r="X25" s="111">
        <f>XI!Q17</f>
        <v>0</v>
      </c>
      <c r="Y25" s="170">
        <f>XI!R17</f>
        <v>0</v>
      </c>
      <c r="Z25" s="171">
        <f>XII!Q17</f>
        <v>0</v>
      </c>
      <c r="AA25" s="112">
        <f>XII!R17</f>
        <v>0</v>
      </c>
      <c r="AB25" s="83">
        <f>D25+F25+H25+J25+L25+N25+P25+R25+T25+V25+X25+Z25</f>
        <v>0</v>
      </c>
      <c r="AC25" s="94">
        <f>E25+G25+I25+K25+M25+O25+Q25+S25+U25+W25+Y25+AA25</f>
        <v>0</v>
      </c>
      <c r="AE25" s="27"/>
      <c r="AI25" s="31"/>
    </row>
    <row r="26" spans="1:35" ht="15.75" customHeight="1">
      <c r="A26" s="58">
        <f>HRÁČI!C13</f>
        <v>111</v>
      </c>
      <c r="B26" s="59" t="str">
        <f>HRÁČI!D13</f>
        <v>Andraščíková  </v>
      </c>
      <c r="C26" s="59" t="str">
        <f>HRÁČI!F13</f>
        <v>KatkaAnd</v>
      </c>
      <c r="D26" s="111">
        <f>I!Q16</f>
        <v>0</v>
      </c>
      <c r="E26" s="170">
        <f>I!R16</f>
        <v>0</v>
      </c>
      <c r="F26" s="171">
        <f>'II'!Q16</f>
        <v>0</v>
      </c>
      <c r="G26" s="112">
        <f>'II'!R16</f>
        <v>0</v>
      </c>
      <c r="H26" s="111">
        <f>III!Q16</f>
        <v>0</v>
      </c>
      <c r="I26" s="170">
        <f>III!R16</f>
        <v>0</v>
      </c>
      <c r="J26" s="171">
        <f>'IV'!Q16</f>
        <v>0</v>
      </c>
      <c r="K26" s="112">
        <f>'IV'!R16</f>
        <v>0</v>
      </c>
      <c r="L26" s="111">
        <f>V!Q16</f>
        <v>0</v>
      </c>
      <c r="M26" s="170">
        <f>V!R16</f>
        <v>0</v>
      </c>
      <c r="N26" s="171">
        <f>VI!Q16</f>
        <v>0</v>
      </c>
      <c r="O26" s="112">
        <f>VI!R16</f>
        <v>0</v>
      </c>
      <c r="P26" s="111">
        <f>VII!Q16</f>
        <v>0</v>
      </c>
      <c r="Q26" s="170">
        <f>VII!R16</f>
        <v>0</v>
      </c>
      <c r="R26" s="171">
        <f>VIII!Q16</f>
        <v>0</v>
      </c>
      <c r="S26" s="112">
        <f>VIII!R16</f>
        <v>0</v>
      </c>
      <c r="T26" s="111">
        <f>IX!Q16</f>
        <v>0</v>
      </c>
      <c r="U26" s="170">
        <f>IX!R16</f>
        <v>0</v>
      </c>
      <c r="V26" s="171">
        <f>X!Q16</f>
        <v>0</v>
      </c>
      <c r="W26" s="112">
        <f>X!R16</f>
        <v>0</v>
      </c>
      <c r="X26" s="111">
        <f>XI!Q16</f>
        <v>0</v>
      </c>
      <c r="Y26" s="170">
        <f>XI!R16</f>
        <v>0</v>
      </c>
      <c r="Z26" s="171">
        <f>XII!Q16</f>
        <v>0</v>
      </c>
      <c r="AA26" s="112">
        <f>XII!R16</f>
        <v>0</v>
      </c>
      <c r="AB26" s="83">
        <f>D26+F26+H26+J26+L26+N26+P26+R26+T26+V26+X26+Z26</f>
        <v>0</v>
      </c>
      <c r="AC26" s="94">
        <f>E26+G26+I26+K26+M26+O26+Q26+S26+U26+W26+Y26+AA26</f>
        <v>0</v>
      </c>
      <c r="AE26" s="27"/>
      <c r="AI26" s="31"/>
    </row>
    <row r="27" spans="1:35" ht="15.75" customHeight="1">
      <c r="A27" s="58">
        <f>HRÁČI!C12</f>
        <v>110</v>
      </c>
      <c r="B27" s="59" t="str">
        <f>HRÁČI!D12</f>
        <v>Andraščík</v>
      </c>
      <c r="C27" s="59" t="str">
        <f>HRÁČI!F12</f>
        <v>KVRP</v>
      </c>
      <c r="D27" s="111">
        <f>I!Q15</f>
        <v>0</v>
      </c>
      <c r="E27" s="170">
        <f>I!R15</f>
        <v>0</v>
      </c>
      <c r="F27" s="171">
        <f>'II'!Q15</f>
        <v>0</v>
      </c>
      <c r="G27" s="112">
        <f>'II'!R15</f>
        <v>0</v>
      </c>
      <c r="H27" s="111">
        <f>III!Q15</f>
        <v>0</v>
      </c>
      <c r="I27" s="170">
        <f>III!R15</f>
        <v>0</v>
      </c>
      <c r="J27" s="171">
        <f>'IV'!Q15</f>
        <v>0</v>
      </c>
      <c r="K27" s="112">
        <f>'IV'!R15</f>
        <v>0</v>
      </c>
      <c r="L27" s="111">
        <f>V!Q15</f>
        <v>0</v>
      </c>
      <c r="M27" s="170">
        <f>V!R15</f>
        <v>0</v>
      </c>
      <c r="N27" s="171">
        <f>VI!Q15</f>
        <v>0</v>
      </c>
      <c r="O27" s="112">
        <f>VI!R15</f>
        <v>0</v>
      </c>
      <c r="P27" s="111">
        <f>VII!Q15</f>
        <v>0</v>
      </c>
      <c r="Q27" s="170">
        <f>VII!R15</f>
        <v>0</v>
      </c>
      <c r="R27" s="171">
        <f>VIII!Q15</f>
        <v>0</v>
      </c>
      <c r="S27" s="112">
        <f>VIII!R15</f>
        <v>0</v>
      </c>
      <c r="T27" s="111">
        <f>IX!Q15</f>
        <v>0</v>
      </c>
      <c r="U27" s="170">
        <f>IX!R15</f>
        <v>0</v>
      </c>
      <c r="V27" s="171">
        <f>X!Q15</f>
        <v>0</v>
      </c>
      <c r="W27" s="112">
        <f>X!R15</f>
        <v>0</v>
      </c>
      <c r="X27" s="111">
        <f>XI!Q15</f>
        <v>0</v>
      </c>
      <c r="Y27" s="170">
        <f>XI!R15</f>
        <v>0</v>
      </c>
      <c r="Z27" s="171">
        <f>XII!Q15</f>
        <v>0</v>
      </c>
      <c r="AA27" s="112">
        <f>XII!R15</f>
        <v>0</v>
      </c>
      <c r="AB27" s="83">
        <f>D27+F27+H27+J27+L27+N27+P27+R27+T27+V27+X27+Z27</f>
        <v>0</v>
      </c>
      <c r="AC27" s="94">
        <f>E27+G27+I27+K27+M27+O27+Q27+S27+U27+W27+Y27+AA27</f>
        <v>0</v>
      </c>
      <c r="AE27" s="27"/>
      <c r="AI27" s="31"/>
    </row>
    <row r="28" spans="1:35" ht="15.75" customHeight="1">
      <c r="A28" s="58">
        <f>HRÁČI!C11</f>
        <v>109</v>
      </c>
      <c r="B28" s="59" t="str">
        <f>HRÁČI!D11</f>
        <v>Andraščíková  </v>
      </c>
      <c r="C28" s="59" t="str">
        <f>HRÁČI!F11</f>
        <v>Diablica</v>
      </c>
      <c r="D28" s="111">
        <f>I!Q14</f>
        <v>0</v>
      </c>
      <c r="E28" s="170">
        <f>I!R14</f>
        <v>0</v>
      </c>
      <c r="F28" s="171">
        <f>'II'!Q14</f>
        <v>0</v>
      </c>
      <c r="G28" s="112">
        <f>'II'!R14</f>
        <v>0</v>
      </c>
      <c r="H28" s="111">
        <f>III!Q14</f>
        <v>0</v>
      </c>
      <c r="I28" s="170">
        <f>III!R14</f>
        <v>0</v>
      </c>
      <c r="J28" s="171">
        <f>'IV'!Q14</f>
        <v>0</v>
      </c>
      <c r="K28" s="112">
        <f>'IV'!R14</f>
        <v>0</v>
      </c>
      <c r="L28" s="111">
        <f>V!Q14</f>
        <v>0</v>
      </c>
      <c r="M28" s="170">
        <f>V!R14</f>
        <v>0</v>
      </c>
      <c r="N28" s="171">
        <f>VI!Q14</f>
        <v>0</v>
      </c>
      <c r="O28" s="112">
        <f>VI!R14</f>
        <v>0</v>
      </c>
      <c r="P28" s="111">
        <f>VII!Q14</f>
        <v>0</v>
      </c>
      <c r="Q28" s="170">
        <f>VII!R14</f>
        <v>0</v>
      </c>
      <c r="R28" s="171">
        <f>VIII!Q14</f>
        <v>0</v>
      </c>
      <c r="S28" s="112">
        <f>VIII!R14</f>
        <v>0</v>
      </c>
      <c r="T28" s="111">
        <f>IX!Q14</f>
        <v>0</v>
      </c>
      <c r="U28" s="170">
        <f>IX!R14</f>
        <v>0</v>
      </c>
      <c r="V28" s="171">
        <f>X!Q14</f>
        <v>0</v>
      </c>
      <c r="W28" s="112">
        <f>X!R14</f>
        <v>0</v>
      </c>
      <c r="X28" s="111">
        <f>XI!Q14</f>
        <v>0</v>
      </c>
      <c r="Y28" s="170">
        <f>XI!R14</f>
        <v>0</v>
      </c>
      <c r="Z28" s="171">
        <f>XII!Q14</f>
        <v>0</v>
      </c>
      <c r="AA28" s="112">
        <f>XII!R14</f>
        <v>0</v>
      </c>
      <c r="AB28" s="83">
        <f>D28+F28+H28+J28+L28+N28+P28+R28+T28+V28+X28+Z28</f>
        <v>0</v>
      </c>
      <c r="AC28" s="94">
        <f>E28+G28+I28+K28+M28+O28+Q28+S28+U28+W28+Y28+AA28</f>
        <v>0</v>
      </c>
      <c r="AE28" s="27"/>
      <c r="AI28" s="31"/>
    </row>
    <row r="29" spans="1:35" ht="15.75" customHeight="1">
      <c r="A29" s="58">
        <f>HRÁČI!C7</f>
        <v>105</v>
      </c>
      <c r="B29" s="59" t="str">
        <f>HRÁČI!D7</f>
        <v>Vavrík  </v>
      </c>
      <c r="C29" s="59" t="str">
        <f>HRÁČI!F7</f>
        <v>Iv4n Jr.</v>
      </c>
      <c r="D29" s="111">
        <f>I!Q10</f>
        <v>0</v>
      </c>
      <c r="E29" s="170">
        <f>I!R10</f>
        <v>0</v>
      </c>
      <c r="F29" s="171">
        <f>'II'!Q10</f>
        <v>0</v>
      </c>
      <c r="G29" s="112">
        <f>'II'!R10</f>
        <v>0</v>
      </c>
      <c r="H29" s="111">
        <f>III!Q10</f>
        <v>0</v>
      </c>
      <c r="I29" s="170">
        <f>III!R10</f>
        <v>0</v>
      </c>
      <c r="J29" s="171">
        <f>'IV'!Q10</f>
        <v>0</v>
      </c>
      <c r="K29" s="112">
        <f>'IV'!R10</f>
        <v>0</v>
      </c>
      <c r="L29" s="111">
        <f>V!Q10</f>
        <v>0</v>
      </c>
      <c r="M29" s="170">
        <f>V!R10</f>
        <v>0</v>
      </c>
      <c r="N29" s="171">
        <f>VI!Q10</f>
        <v>0</v>
      </c>
      <c r="O29" s="112">
        <f>VI!R10</f>
        <v>0</v>
      </c>
      <c r="P29" s="111">
        <f>VII!Q10</f>
        <v>0</v>
      </c>
      <c r="Q29" s="170">
        <f>VII!R10</f>
        <v>0</v>
      </c>
      <c r="R29" s="171">
        <f>VIII!Q10</f>
        <v>0</v>
      </c>
      <c r="S29" s="112">
        <f>VIII!R10</f>
        <v>0</v>
      </c>
      <c r="T29" s="111">
        <f>IX!Q10</f>
        <v>0</v>
      </c>
      <c r="U29" s="170">
        <f>IX!R10</f>
        <v>0</v>
      </c>
      <c r="V29" s="171">
        <f>X!Q10</f>
        <v>0</v>
      </c>
      <c r="W29" s="112">
        <f>X!R10</f>
        <v>0</v>
      </c>
      <c r="X29" s="111">
        <f>XI!Q10</f>
        <v>0</v>
      </c>
      <c r="Y29" s="170">
        <f>XI!R10</f>
        <v>0</v>
      </c>
      <c r="Z29" s="171">
        <f>XII!Q10</f>
        <v>0</v>
      </c>
      <c r="AA29" s="112">
        <f>XII!R10</f>
        <v>0</v>
      </c>
      <c r="AB29" s="83">
        <f>D29+F29+H29+J29+L29+N29+P29+R29+T29+V29+X29+Z29</f>
        <v>0</v>
      </c>
      <c r="AC29" s="94">
        <f>E29+G29+I29+K29+M29+O29+Q29+S29+U29+W29+Y29+AA29</f>
        <v>0</v>
      </c>
      <c r="AE29" s="27"/>
      <c r="AI29" s="31"/>
    </row>
    <row r="30" spans="1:35" ht="15.75" customHeight="1">
      <c r="A30" s="58">
        <f>HRÁČI!C15</f>
        <v>113</v>
      </c>
      <c r="B30" s="59" t="str">
        <f>HRÁČI!D15</f>
        <v>Danics</v>
      </c>
      <c r="C30" s="59">
        <f>HRÁČI!F15</f>
        <v>0</v>
      </c>
      <c r="D30" s="111">
        <f>I!Q18</f>
        <v>-8.66</v>
      </c>
      <c r="E30" s="170">
        <f>I!R18</f>
        <v>171</v>
      </c>
      <c r="F30" s="171">
        <f>'II'!Q18</f>
        <v>-18.34</v>
      </c>
      <c r="G30" s="112">
        <f>'II'!R18</f>
        <v>164</v>
      </c>
      <c r="H30" s="111">
        <f>III!Q18</f>
        <v>-0.98</v>
      </c>
      <c r="I30" s="170">
        <f>III!R18</f>
        <v>202</v>
      </c>
      <c r="J30" s="171">
        <f>'IV'!Q18</f>
        <v>0</v>
      </c>
      <c r="K30" s="112">
        <f>'IV'!R18</f>
        <v>0</v>
      </c>
      <c r="L30" s="111">
        <f>V!Q18</f>
        <v>0</v>
      </c>
      <c r="M30" s="170">
        <f>V!R18</f>
        <v>0</v>
      </c>
      <c r="N30" s="171">
        <f>VI!Q18</f>
        <v>0</v>
      </c>
      <c r="O30" s="112">
        <f>VI!R18</f>
        <v>0</v>
      </c>
      <c r="P30" s="111">
        <f>VII!Q18</f>
        <v>0</v>
      </c>
      <c r="Q30" s="170">
        <f>VII!R18</f>
        <v>0</v>
      </c>
      <c r="R30" s="171">
        <f>VIII!Q18</f>
        <v>0</v>
      </c>
      <c r="S30" s="112">
        <f>VIII!R18</f>
        <v>0</v>
      </c>
      <c r="T30" s="111">
        <f>IX!Q18</f>
        <v>0</v>
      </c>
      <c r="U30" s="170">
        <f>IX!R18</f>
        <v>0</v>
      </c>
      <c r="V30" s="171">
        <f>X!Q18</f>
        <v>0</v>
      </c>
      <c r="W30" s="112">
        <f>X!R18</f>
        <v>0</v>
      </c>
      <c r="X30" s="111">
        <f>XI!Q18</f>
        <v>0</v>
      </c>
      <c r="Y30" s="170">
        <f>XI!R18</f>
        <v>0</v>
      </c>
      <c r="Z30" s="171">
        <f>XII!Q18</f>
        <v>0</v>
      </c>
      <c r="AA30" s="112">
        <f>XII!R18</f>
        <v>0</v>
      </c>
      <c r="AB30" s="83">
        <f>D30+F30+H30+J30+L30+N30+P30+R30+T30+V30+X30+Z30</f>
        <v>-27.98</v>
      </c>
      <c r="AC30" s="94">
        <f>E30+G30+I30+K30+M30+O30+Q30+S30+U30+W30+Y30+AA30</f>
        <v>537</v>
      </c>
      <c r="AE30" s="27"/>
      <c r="AI30" s="31"/>
    </row>
    <row r="31" spans="1:35" ht="15.75" customHeight="1">
      <c r="A31" s="58">
        <f>HRÁČI!C30</f>
        <v>128</v>
      </c>
      <c r="B31" s="59" t="str">
        <f>HRÁČI!D30</f>
        <v>Alfoldy</v>
      </c>
      <c r="C31" s="59">
        <f>HRÁČI!F30</f>
        <v>0</v>
      </c>
      <c r="D31" s="111">
        <f>I!Q33</f>
        <v>-9.72</v>
      </c>
      <c r="E31" s="170">
        <f>I!R33</f>
        <v>88</v>
      </c>
      <c r="F31" s="171">
        <f>'II'!Q33</f>
        <v>-7.16</v>
      </c>
      <c r="G31" s="112">
        <f>'II'!R33</f>
        <v>80</v>
      </c>
      <c r="H31" s="111">
        <f>III!Q33</f>
        <v>-8.18</v>
      </c>
      <c r="I31" s="170">
        <f>III!R33</f>
        <v>192</v>
      </c>
      <c r="J31" s="171">
        <f>'IV'!Q33</f>
        <v>0</v>
      </c>
      <c r="K31" s="112">
        <f>'IV'!R33</f>
        <v>0</v>
      </c>
      <c r="L31" s="111">
        <f>V!Q33</f>
        <v>0</v>
      </c>
      <c r="M31" s="170">
        <f>V!R33</f>
        <v>0</v>
      </c>
      <c r="N31" s="171">
        <f>VI!Q33</f>
        <v>0</v>
      </c>
      <c r="O31" s="112">
        <f>VI!R33</f>
        <v>0</v>
      </c>
      <c r="P31" s="111">
        <f>VII!Q33</f>
        <v>0</v>
      </c>
      <c r="Q31" s="170">
        <f>VII!R33</f>
        <v>0</v>
      </c>
      <c r="R31" s="171">
        <f>VIII!Q33</f>
        <v>0</v>
      </c>
      <c r="S31" s="112">
        <f>VIII!R33</f>
        <v>0</v>
      </c>
      <c r="T31" s="111">
        <f>IX!Q33</f>
        <v>0</v>
      </c>
      <c r="U31" s="170">
        <f>IX!R33</f>
        <v>0</v>
      </c>
      <c r="V31" s="171">
        <f>X!Q33</f>
        <v>0</v>
      </c>
      <c r="W31" s="112">
        <f>X!R33</f>
        <v>0</v>
      </c>
      <c r="X31" s="111">
        <f>XI!Q33</f>
        <v>0</v>
      </c>
      <c r="Y31" s="170">
        <f>XI!R33</f>
        <v>0</v>
      </c>
      <c r="Z31" s="171">
        <f>XII!Q33</f>
        <v>0</v>
      </c>
      <c r="AA31" s="112">
        <f>XII!R33</f>
        <v>0</v>
      </c>
      <c r="AB31" s="83">
        <f>D31+F31+H31+J31+L31+N31+P31+R31+T31+V31+X31+Z31</f>
        <v>-25.060000000000002</v>
      </c>
      <c r="AC31" s="94">
        <f>E31+G31+I31+K31+M31+O31+Q31+S31+U31+W31+Y31+AA31</f>
        <v>360</v>
      </c>
      <c r="AE31" s="27"/>
      <c r="AI31" s="31"/>
    </row>
    <row r="32" spans="1:35" ht="15.75" customHeight="1">
      <c r="A32" s="58">
        <f>HRÁČI!C33</f>
        <v>131</v>
      </c>
      <c r="B32" s="59" t="str">
        <f>HRÁČI!D33</f>
        <v>Gregor</v>
      </c>
      <c r="C32" s="59">
        <f>HRÁČI!F33</f>
        <v>0</v>
      </c>
      <c r="D32" s="111">
        <f>I!Q36</f>
        <v>-1.3800000000000001</v>
      </c>
      <c r="E32" s="170">
        <f>I!R36</f>
        <v>114</v>
      </c>
      <c r="F32" s="171">
        <f>'II'!Q36</f>
        <v>-7.16</v>
      </c>
      <c r="G32" s="112">
        <f>'II'!R36</f>
        <v>154</v>
      </c>
      <c r="H32" s="111">
        <f>III!Q36</f>
        <v>6.76</v>
      </c>
      <c r="I32" s="170">
        <f>III!R36</f>
        <v>83</v>
      </c>
      <c r="J32" s="171">
        <f>'IV'!Q36</f>
        <v>0</v>
      </c>
      <c r="K32" s="112">
        <f>'IV'!R36</f>
        <v>0</v>
      </c>
      <c r="L32" s="111">
        <f>V!Q36</f>
        <v>0</v>
      </c>
      <c r="M32" s="170">
        <f>V!R36</f>
        <v>0</v>
      </c>
      <c r="N32" s="171">
        <f>VI!Q36</f>
        <v>0</v>
      </c>
      <c r="O32" s="112">
        <f>VI!R36</f>
        <v>0</v>
      </c>
      <c r="P32" s="111">
        <f>VII!Q36</f>
        <v>0</v>
      </c>
      <c r="Q32" s="170">
        <f>VII!R36</f>
        <v>0</v>
      </c>
      <c r="R32" s="171">
        <f>VIII!Q36</f>
        <v>0</v>
      </c>
      <c r="S32" s="112">
        <f>VIII!R36</f>
        <v>0</v>
      </c>
      <c r="T32" s="111">
        <f>IX!Q36</f>
        <v>0</v>
      </c>
      <c r="U32" s="170">
        <f>IX!R36</f>
        <v>0</v>
      </c>
      <c r="V32" s="171">
        <f>X!Q36</f>
        <v>0</v>
      </c>
      <c r="W32" s="112">
        <f>X!R36</f>
        <v>0</v>
      </c>
      <c r="X32" s="111">
        <f>XI!Q36</f>
        <v>0</v>
      </c>
      <c r="Y32" s="170">
        <f>XI!R36</f>
        <v>0</v>
      </c>
      <c r="Z32" s="171">
        <f>XII!Q36</f>
        <v>0</v>
      </c>
      <c r="AA32" s="112">
        <f>XII!R36</f>
        <v>0</v>
      </c>
      <c r="AB32" s="83">
        <f>D32+F32+H32+J32+L32+N32+P32+R32+T32+V32+X32+Z32</f>
        <v>-1.7800000000000011</v>
      </c>
      <c r="AC32" s="94">
        <f>E32+G32+I32+K32+M32+O32+Q32+S32+U32+W32+Y32+AA32</f>
        <v>351</v>
      </c>
      <c r="AE32" s="27"/>
      <c r="AI32" s="31"/>
    </row>
    <row r="33" spans="1:35" ht="15.75" customHeight="1">
      <c r="A33" s="58">
        <f>HRÁČI!C17</f>
        <v>115</v>
      </c>
      <c r="B33" s="59" t="str">
        <f>HRÁČI!D17</f>
        <v>Rigo</v>
      </c>
      <c r="C33" s="59">
        <f>HRÁČI!F17</f>
        <v>0</v>
      </c>
      <c r="D33" s="111">
        <f>I!Q20</f>
        <v>-29.56</v>
      </c>
      <c r="E33" s="170">
        <f>I!R20</f>
        <v>92</v>
      </c>
      <c r="F33" s="171">
        <f>'II'!Q20</f>
        <v>-1.02</v>
      </c>
      <c r="G33" s="112">
        <f>'II'!R20</f>
        <v>154</v>
      </c>
      <c r="H33" s="111">
        <f>III!Q20</f>
        <v>-11.92</v>
      </c>
      <c r="I33" s="170">
        <f>III!R20</f>
        <v>71</v>
      </c>
      <c r="J33" s="171">
        <f>'IV'!Q20</f>
        <v>0</v>
      </c>
      <c r="K33" s="112">
        <f>'IV'!R20</f>
        <v>0</v>
      </c>
      <c r="L33" s="111">
        <f>V!Q20</f>
        <v>0</v>
      </c>
      <c r="M33" s="170">
        <f>V!R20</f>
        <v>0</v>
      </c>
      <c r="N33" s="171">
        <f>VI!Q20</f>
        <v>0</v>
      </c>
      <c r="O33" s="112">
        <f>VI!R20</f>
        <v>0</v>
      </c>
      <c r="P33" s="111">
        <f>VII!Q20</f>
        <v>0</v>
      </c>
      <c r="Q33" s="170">
        <f>VII!R20</f>
        <v>0</v>
      </c>
      <c r="R33" s="171">
        <f>VIII!Q20</f>
        <v>0</v>
      </c>
      <c r="S33" s="112">
        <f>VIII!R20</f>
        <v>0</v>
      </c>
      <c r="T33" s="111">
        <f>IX!Q20</f>
        <v>0</v>
      </c>
      <c r="U33" s="170">
        <f>IX!R20</f>
        <v>0</v>
      </c>
      <c r="V33" s="171">
        <f>X!Q20</f>
        <v>0</v>
      </c>
      <c r="W33" s="112">
        <f>X!R20</f>
        <v>0</v>
      </c>
      <c r="X33" s="111">
        <f>XI!Q20</f>
        <v>0</v>
      </c>
      <c r="Y33" s="170">
        <f>XI!R20</f>
        <v>0</v>
      </c>
      <c r="Z33" s="171">
        <f>XII!Q20</f>
        <v>0</v>
      </c>
      <c r="AA33" s="112">
        <f>XII!R20</f>
        <v>0</v>
      </c>
      <c r="AB33" s="83">
        <f>D33+F33+H33+J33+L33+N33+P33+R33+T33+V33+X33+Z33</f>
        <v>-42.5</v>
      </c>
      <c r="AC33" s="94">
        <f>E33+G33+I33+K33+M33+O33+Q33+S33+U33+W33+Y33+AA33</f>
        <v>317</v>
      </c>
      <c r="AE33" s="27"/>
      <c r="AI33" s="31"/>
    </row>
    <row r="34" spans="1:35" ht="15.75" customHeight="1">
      <c r="A34" s="58">
        <f>HRÁČI!C26</f>
        <v>124</v>
      </c>
      <c r="B34" s="59" t="str">
        <f>HRÁČI!D26</f>
        <v>Biely</v>
      </c>
      <c r="C34" s="59" t="str">
        <f>HRÁČI!F26</f>
        <v>petrik48</v>
      </c>
      <c r="D34" s="111">
        <f>I!Q29</f>
        <v>5.5200000000000005</v>
      </c>
      <c r="E34" s="170">
        <f>I!R29</f>
        <v>144</v>
      </c>
      <c r="F34" s="171">
        <f>'II'!Q29</f>
        <v>-24.1</v>
      </c>
      <c r="G34" s="112">
        <f>'II'!R29</f>
        <v>84</v>
      </c>
      <c r="H34" s="111">
        <f>III!Q29</f>
        <v>-22.1</v>
      </c>
      <c r="I34" s="170">
        <f>III!R29</f>
        <v>55</v>
      </c>
      <c r="J34" s="171">
        <f>'IV'!Q29</f>
        <v>0</v>
      </c>
      <c r="K34" s="112">
        <f>'IV'!R29</f>
        <v>0</v>
      </c>
      <c r="L34" s="111">
        <f>V!Q29</f>
        <v>0</v>
      </c>
      <c r="M34" s="170">
        <f>V!R29</f>
        <v>0</v>
      </c>
      <c r="N34" s="171">
        <f>VI!Q29</f>
        <v>0</v>
      </c>
      <c r="O34" s="112">
        <f>VI!R29</f>
        <v>0</v>
      </c>
      <c r="P34" s="111">
        <f>VII!Q29</f>
        <v>0</v>
      </c>
      <c r="Q34" s="170">
        <f>VII!R29</f>
        <v>0</v>
      </c>
      <c r="R34" s="171">
        <f>VIII!Q29</f>
        <v>0</v>
      </c>
      <c r="S34" s="112">
        <f>VIII!R29</f>
        <v>0</v>
      </c>
      <c r="T34" s="111">
        <f>IX!Q29</f>
        <v>0</v>
      </c>
      <c r="U34" s="170">
        <f>IX!R29</f>
        <v>0</v>
      </c>
      <c r="V34" s="171">
        <f>X!Q29</f>
        <v>0</v>
      </c>
      <c r="W34" s="112">
        <f>X!R29</f>
        <v>0</v>
      </c>
      <c r="X34" s="111">
        <f>XI!Q29</f>
        <v>0</v>
      </c>
      <c r="Y34" s="170">
        <f>XI!R29</f>
        <v>0</v>
      </c>
      <c r="Z34" s="171">
        <f>XII!Q29</f>
        <v>0</v>
      </c>
      <c r="AA34" s="112">
        <f>XII!R29</f>
        <v>0</v>
      </c>
      <c r="AB34" s="83">
        <f>D34+F34+H34+J34+L34+N34+P34+R34+T34+V34+X34+Z34</f>
        <v>-40.68000000000001</v>
      </c>
      <c r="AC34" s="94">
        <f>E34+G34+I34+K34+M34+O34+Q34+S34+U34+W34+Y34+AA34</f>
        <v>283</v>
      </c>
      <c r="AE34" s="27"/>
      <c r="AI34" s="31"/>
    </row>
    <row r="35" spans="1:35" ht="15.75" customHeight="1">
      <c r="A35" s="58">
        <f>HRÁČI!C9</f>
        <v>107</v>
      </c>
      <c r="B35" s="59" t="str">
        <f>HRÁČI!D9</f>
        <v>Hegyi </v>
      </c>
      <c r="C35" s="59" t="str">
        <f>HRÁČI!F9</f>
        <v>Shad</v>
      </c>
      <c r="D35" s="111">
        <f>I!Q12</f>
        <v>-16</v>
      </c>
      <c r="E35" s="170">
        <f>I!R12</f>
        <v>58</v>
      </c>
      <c r="F35" s="171">
        <f>'II'!Q12</f>
        <v>-0.20000000000000018</v>
      </c>
      <c r="G35" s="112">
        <f>'II'!R12</f>
        <v>162</v>
      </c>
      <c r="H35" s="111">
        <f>III!Q12</f>
        <v>0.94</v>
      </c>
      <c r="I35" s="170">
        <f>III!R12</f>
        <v>26</v>
      </c>
      <c r="J35" s="171">
        <f>'IV'!Q12</f>
        <v>0</v>
      </c>
      <c r="K35" s="112">
        <f>'IV'!R12</f>
        <v>0</v>
      </c>
      <c r="L35" s="111">
        <f>V!Q12</f>
        <v>0</v>
      </c>
      <c r="M35" s="170">
        <f>V!R12</f>
        <v>0</v>
      </c>
      <c r="N35" s="171">
        <f>VI!Q12</f>
        <v>0</v>
      </c>
      <c r="O35" s="112">
        <f>VI!R12</f>
        <v>0</v>
      </c>
      <c r="P35" s="111">
        <f>VII!Q12</f>
        <v>0</v>
      </c>
      <c r="Q35" s="170">
        <f>VII!R12</f>
        <v>0</v>
      </c>
      <c r="R35" s="171">
        <f>VIII!Q12</f>
        <v>0</v>
      </c>
      <c r="S35" s="112">
        <f>VIII!R12</f>
        <v>0</v>
      </c>
      <c r="T35" s="111">
        <f>IX!Q12</f>
        <v>0</v>
      </c>
      <c r="U35" s="170">
        <f>IX!R12</f>
        <v>0</v>
      </c>
      <c r="V35" s="171">
        <f>X!Q12</f>
        <v>0</v>
      </c>
      <c r="W35" s="112">
        <f>X!R12</f>
        <v>0</v>
      </c>
      <c r="X35" s="111">
        <f>XI!Q12</f>
        <v>0</v>
      </c>
      <c r="Y35" s="170">
        <f>XI!R12</f>
        <v>0</v>
      </c>
      <c r="Z35" s="171">
        <f>XII!Q12</f>
        <v>0</v>
      </c>
      <c r="AA35" s="112">
        <f>XII!R12</f>
        <v>0</v>
      </c>
      <c r="AB35" s="83">
        <f>D35+F35+H35+J35+L35+N35+P35+R35+T35+V35+X35+Z35</f>
        <v>-15.26</v>
      </c>
      <c r="AC35" s="94">
        <f>E35+G35+I35+K35+M35+O35+Q35+S35+U35+W35+Y35+AA35</f>
        <v>246</v>
      </c>
      <c r="AE35" s="27"/>
      <c r="AI35" s="31"/>
    </row>
    <row r="36" spans="1:35" ht="15.75" customHeight="1">
      <c r="A36" s="58">
        <f>HRÁČI!C4</f>
        <v>102</v>
      </c>
      <c r="B36" s="59" t="str">
        <f>HRÁČI!D4</f>
        <v>Leskovský  </v>
      </c>
      <c r="C36" s="59" t="str">
        <f>HRÁČI!F4</f>
        <v>LeRo</v>
      </c>
      <c r="D36" s="111">
        <f>I!Q7</f>
        <v>-18.18</v>
      </c>
      <c r="E36" s="170">
        <f>I!R7</f>
        <v>39</v>
      </c>
      <c r="F36" s="171">
        <f>'II'!Q7</f>
        <v>-6.86</v>
      </c>
      <c r="G36" s="112">
        <f>'II'!R7</f>
        <v>103</v>
      </c>
      <c r="H36" s="111">
        <f>III!Q7</f>
        <v>2.98</v>
      </c>
      <c r="I36" s="170">
        <f>III!R7</f>
        <v>83</v>
      </c>
      <c r="J36" s="171">
        <f>'IV'!Q7</f>
        <v>0</v>
      </c>
      <c r="K36" s="112">
        <f>'IV'!R7</f>
        <v>0</v>
      </c>
      <c r="L36" s="111">
        <f>V!Q7</f>
        <v>0</v>
      </c>
      <c r="M36" s="170">
        <f>V!R7</f>
        <v>0</v>
      </c>
      <c r="N36" s="171">
        <f>VI!Q7</f>
        <v>0</v>
      </c>
      <c r="O36" s="112">
        <f>VI!R7</f>
        <v>0</v>
      </c>
      <c r="P36" s="111">
        <f>VII!Q7</f>
        <v>0</v>
      </c>
      <c r="Q36" s="170">
        <f>VII!R7</f>
        <v>0</v>
      </c>
      <c r="R36" s="171">
        <f>VIII!Q7</f>
        <v>0</v>
      </c>
      <c r="S36" s="112">
        <f>VIII!R7</f>
        <v>0</v>
      </c>
      <c r="T36" s="111">
        <f>IX!Q7</f>
        <v>0</v>
      </c>
      <c r="U36" s="170">
        <f>IX!R7</f>
        <v>0</v>
      </c>
      <c r="V36" s="171">
        <f>X!Q7</f>
        <v>0</v>
      </c>
      <c r="W36" s="112">
        <f>X!R7</f>
        <v>0</v>
      </c>
      <c r="X36" s="111">
        <f>XI!Q7</f>
        <v>0</v>
      </c>
      <c r="Y36" s="170">
        <f>XI!R7</f>
        <v>0</v>
      </c>
      <c r="Z36" s="171">
        <f>XII!Q7</f>
        <v>0</v>
      </c>
      <c r="AA36" s="112">
        <f>XII!R7</f>
        <v>0</v>
      </c>
      <c r="AB36" s="83">
        <f>D36+F36+H36+J36+L36+N36+P36+R36+T36+V36+X36+Z36</f>
        <v>-22.06</v>
      </c>
      <c r="AC36" s="94">
        <f>E36+G36+I36+K36+M36+O36+Q36+S36+U36+W36+Y36+AA36</f>
        <v>225</v>
      </c>
      <c r="AE36" s="27"/>
      <c r="AI36" s="31"/>
    </row>
    <row r="37" spans="1:35" ht="15.75" customHeight="1">
      <c r="A37" s="58">
        <f>HRÁČI!C27</f>
        <v>125</v>
      </c>
      <c r="B37" s="59" t="str">
        <f>HRÁČI!D27</f>
        <v>Slivovič</v>
      </c>
      <c r="C37" s="59" t="str">
        <f>HRÁČI!F27</f>
        <v>Mizu</v>
      </c>
      <c r="D37" s="111">
        <f>I!Q30</f>
        <v>0</v>
      </c>
      <c r="E37" s="170">
        <f>I!R30</f>
        <v>0</v>
      </c>
      <c r="F37" s="171">
        <f>'II'!Q30</f>
        <v>-1.7</v>
      </c>
      <c r="G37" s="112">
        <f>'II'!R30</f>
        <v>120</v>
      </c>
      <c r="H37" s="111">
        <f>III!Q30</f>
        <v>0</v>
      </c>
      <c r="I37" s="170">
        <f>III!R30</f>
        <v>0</v>
      </c>
      <c r="J37" s="171">
        <f>'IV'!Q30</f>
        <v>0</v>
      </c>
      <c r="K37" s="112">
        <f>'IV'!R30</f>
        <v>0</v>
      </c>
      <c r="L37" s="111">
        <f>V!Q30</f>
        <v>0</v>
      </c>
      <c r="M37" s="170">
        <f>V!R30</f>
        <v>0</v>
      </c>
      <c r="N37" s="171">
        <f>VI!Q30</f>
        <v>0</v>
      </c>
      <c r="O37" s="112">
        <f>VI!R30</f>
        <v>0</v>
      </c>
      <c r="P37" s="111">
        <f>VII!Q30</f>
        <v>0</v>
      </c>
      <c r="Q37" s="170">
        <f>VII!R30</f>
        <v>0</v>
      </c>
      <c r="R37" s="171">
        <f>VIII!Q30</f>
        <v>0</v>
      </c>
      <c r="S37" s="112">
        <f>VIII!R30</f>
        <v>0</v>
      </c>
      <c r="T37" s="111">
        <f>IX!Q30</f>
        <v>0</v>
      </c>
      <c r="U37" s="170">
        <f>IX!R30</f>
        <v>0</v>
      </c>
      <c r="V37" s="171">
        <f>X!Q30</f>
        <v>0</v>
      </c>
      <c r="W37" s="112">
        <f>X!R30</f>
        <v>0</v>
      </c>
      <c r="X37" s="111">
        <f>XI!Q30</f>
        <v>0</v>
      </c>
      <c r="Y37" s="170">
        <f>XI!R30</f>
        <v>0</v>
      </c>
      <c r="Z37" s="171">
        <f>XII!Q30</f>
        <v>0</v>
      </c>
      <c r="AA37" s="112">
        <f>XII!R30</f>
        <v>0</v>
      </c>
      <c r="AB37" s="83">
        <f>D37+F37+H37+J37+L37+N37+P37+R37+T37+V37+X37+Z37</f>
        <v>-1.7</v>
      </c>
      <c r="AC37" s="94">
        <f>E37+G37+I37+K37+M37+O37+Q37+S37+U37+W37+Y37+AA37</f>
        <v>120</v>
      </c>
      <c r="AE37" s="27"/>
      <c r="AI37" s="31"/>
    </row>
    <row r="38" spans="1:35" ht="15.75" customHeight="1">
      <c r="A38" s="58">
        <f>HRÁČI!C22</f>
        <v>120</v>
      </c>
      <c r="B38" s="59" t="str">
        <f>HRÁČI!D22</f>
        <v>Urban</v>
      </c>
      <c r="C38" s="59">
        <f>HRÁČI!F22</f>
        <v>0</v>
      </c>
      <c r="D38" s="111">
        <f>I!Q25</f>
        <v>0</v>
      </c>
      <c r="E38" s="170">
        <f>I!R25</f>
        <v>0</v>
      </c>
      <c r="F38" s="171">
        <f>'II'!Q25</f>
        <v>-12.7</v>
      </c>
      <c r="G38" s="112">
        <f>'II'!R25</f>
        <v>37</v>
      </c>
      <c r="H38" s="111">
        <f>III!Q25</f>
        <v>0</v>
      </c>
      <c r="I38" s="170">
        <f>III!R25</f>
        <v>0</v>
      </c>
      <c r="J38" s="171">
        <f>'IV'!Q25</f>
        <v>0</v>
      </c>
      <c r="K38" s="112">
        <f>'IV'!R25</f>
        <v>0</v>
      </c>
      <c r="L38" s="111">
        <f>V!Q25</f>
        <v>0</v>
      </c>
      <c r="M38" s="170">
        <f>V!R25</f>
        <v>0</v>
      </c>
      <c r="N38" s="171">
        <f>VI!Q25</f>
        <v>0</v>
      </c>
      <c r="O38" s="112">
        <f>VI!R25</f>
        <v>0</v>
      </c>
      <c r="P38" s="111">
        <f>VII!Q25</f>
        <v>0</v>
      </c>
      <c r="Q38" s="170">
        <f>VII!R25</f>
        <v>0</v>
      </c>
      <c r="R38" s="171">
        <f>VIII!Q25</f>
        <v>0</v>
      </c>
      <c r="S38" s="112">
        <f>VIII!R25</f>
        <v>0</v>
      </c>
      <c r="T38" s="111">
        <f>IX!Q25</f>
        <v>0</v>
      </c>
      <c r="U38" s="170">
        <f>IX!R25</f>
        <v>0</v>
      </c>
      <c r="V38" s="171">
        <f>X!Q25</f>
        <v>0</v>
      </c>
      <c r="W38" s="112">
        <f>X!R25</f>
        <v>0</v>
      </c>
      <c r="X38" s="111">
        <f>XI!Q25</f>
        <v>0</v>
      </c>
      <c r="Y38" s="170">
        <f>XI!R25</f>
        <v>0</v>
      </c>
      <c r="Z38" s="171">
        <f>XII!Q25</f>
        <v>0</v>
      </c>
      <c r="AA38" s="112">
        <f>XII!R25</f>
        <v>0</v>
      </c>
      <c r="AB38" s="83">
        <f>D38+F38+H38+J38+L38+N38+P38+R38+T38+V38+X38+Z38</f>
        <v>-12.7</v>
      </c>
      <c r="AC38" s="94">
        <f>E38+G38+I38+K38+M38+O38+Q38+S38+U38+W38+Y38+AA38</f>
        <v>37</v>
      </c>
      <c r="AE38" s="27"/>
      <c r="AI38" s="31"/>
    </row>
    <row r="39" spans="1:34" ht="15.75" customHeight="1">
      <c r="A39" s="27"/>
      <c r="B39" s="27"/>
      <c r="C39" s="27"/>
      <c r="D39" s="30"/>
      <c r="E39" s="113">
        <f aca="true" t="shared" si="0" ref="E39:AC39">SUM(E4:E38)</f>
        <v>1559</v>
      </c>
      <c r="F39" s="113">
        <f t="shared" si="0"/>
        <v>0</v>
      </c>
      <c r="G39" s="113">
        <f t="shared" si="0"/>
        <v>2046</v>
      </c>
      <c r="H39" s="113">
        <f t="shared" si="0"/>
        <v>-1.7763568394002505E-15</v>
      </c>
      <c r="I39" s="113">
        <f t="shared" si="0"/>
        <v>1332</v>
      </c>
      <c r="J39" s="113">
        <f t="shared" si="0"/>
        <v>0</v>
      </c>
      <c r="K39" s="113">
        <f t="shared" si="0"/>
        <v>0</v>
      </c>
      <c r="L39" s="113">
        <f t="shared" si="0"/>
        <v>0</v>
      </c>
      <c r="M39" s="113">
        <f t="shared" si="0"/>
        <v>0</v>
      </c>
      <c r="N39" s="113">
        <f t="shared" si="0"/>
        <v>0</v>
      </c>
      <c r="O39" s="113">
        <f t="shared" si="0"/>
        <v>0</v>
      </c>
      <c r="P39" s="113">
        <f t="shared" si="0"/>
        <v>0</v>
      </c>
      <c r="Q39" s="113">
        <f t="shared" si="0"/>
        <v>0</v>
      </c>
      <c r="R39" s="113">
        <f t="shared" si="0"/>
        <v>0</v>
      </c>
      <c r="S39" s="113">
        <f t="shared" si="0"/>
        <v>0</v>
      </c>
      <c r="T39" s="113">
        <f t="shared" si="0"/>
        <v>0</v>
      </c>
      <c r="U39" s="113">
        <f t="shared" si="0"/>
        <v>0</v>
      </c>
      <c r="V39" s="113">
        <f t="shared" si="0"/>
        <v>0</v>
      </c>
      <c r="W39" s="113">
        <f t="shared" si="0"/>
        <v>0</v>
      </c>
      <c r="X39" s="113">
        <f t="shared" si="0"/>
        <v>0</v>
      </c>
      <c r="Y39" s="113">
        <f t="shared" si="0"/>
        <v>0</v>
      </c>
      <c r="Z39" s="113">
        <f t="shared" si="0"/>
        <v>0</v>
      </c>
      <c r="AA39" s="113">
        <f t="shared" si="0"/>
        <v>0</v>
      </c>
      <c r="AB39" s="113">
        <f t="shared" si="0"/>
        <v>0</v>
      </c>
      <c r="AC39" s="113">
        <f t="shared" si="0"/>
        <v>4937</v>
      </c>
      <c r="AD39" s="21"/>
      <c r="AF39" s="21"/>
      <c r="AG39" s="21"/>
      <c r="AH39" s="21"/>
    </row>
    <row r="40" spans="1:34" ht="15.75" customHeight="1">
      <c r="A40" s="27"/>
      <c r="B40" s="27"/>
      <c r="C40" s="27"/>
      <c r="D40" s="30"/>
      <c r="E40" s="30"/>
      <c r="F40" s="30"/>
      <c r="G40" s="32"/>
      <c r="H40" s="32"/>
      <c r="I40" s="30"/>
      <c r="J40" s="30"/>
      <c r="K40" s="30"/>
      <c r="L40" s="30"/>
      <c r="M40" s="31"/>
      <c r="N40" s="31"/>
      <c r="AC40" s="35"/>
      <c r="AD40" s="21"/>
      <c r="AF40" s="21"/>
      <c r="AG40" s="21"/>
      <c r="AH40" s="21"/>
    </row>
    <row r="41" spans="1:34" ht="15.75" customHeight="1">
      <c r="A41" s="27"/>
      <c r="B41" s="27"/>
      <c r="C41" s="27"/>
      <c r="D41" s="30"/>
      <c r="E41" s="30"/>
      <c r="F41" s="30"/>
      <c r="G41" s="32"/>
      <c r="H41" s="32"/>
      <c r="I41" s="30"/>
      <c r="J41" s="30"/>
      <c r="K41" s="30"/>
      <c r="L41" s="30"/>
      <c r="M41" s="31"/>
      <c r="N41" s="31"/>
      <c r="AC41" s="35"/>
      <c r="AD41" s="21"/>
      <c r="AF41" s="21"/>
      <c r="AG41" s="21"/>
      <c r="AH41" s="21"/>
    </row>
    <row r="42" spans="1:34" ht="15.75" customHeight="1">
      <c r="A42" s="27"/>
      <c r="B42" s="27"/>
      <c r="C42" s="27"/>
      <c r="D42" s="30"/>
      <c r="E42" s="30"/>
      <c r="F42" s="30"/>
      <c r="I42" s="30"/>
      <c r="J42" s="30"/>
      <c r="K42" s="30"/>
      <c r="L42" s="30"/>
      <c r="M42" s="31"/>
      <c r="N42" s="31"/>
      <c r="AC42" s="35"/>
      <c r="AD42" s="21"/>
      <c r="AF42" s="21"/>
      <c r="AG42" s="21"/>
      <c r="AH42" s="21"/>
    </row>
    <row r="43" spans="1:34" ht="15.75" customHeight="1">
      <c r="A43" s="27"/>
      <c r="B43" s="27"/>
      <c r="C43" s="27"/>
      <c r="D43" s="30"/>
      <c r="E43" s="30"/>
      <c r="F43" s="30"/>
      <c r="I43" s="30"/>
      <c r="J43" s="30"/>
      <c r="K43" s="30"/>
      <c r="L43" s="30"/>
      <c r="M43" s="31"/>
      <c r="N43" s="31"/>
      <c r="AC43" s="35"/>
      <c r="AD43" s="21"/>
      <c r="AF43" s="21"/>
      <c r="AG43" s="21"/>
      <c r="AH43" s="21"/>
    </row>
    <row r="44" spans="1:34" ht="15.75" customHeight="1">
      <c r="A44" s="27"/>
      <c r="B44" s="27"/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AC44" s="35"/>
      <c r="AD44" s="21"/>
      <c r="AF44" s="21"/>
      <c r="AG44" s="21"/>
      <c r="AH44" s="21"/>
    </row>
    <row r="45" spans="1:34" ht="15.75" customHeight="1">
      <c r="A45" s="27"/>
      <c r="B45" s="27"/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1"/>
      <c r="AC45" s="35"/>
      <c r="AD45" s="21"/>
      <c r="AF45" s="21"/>
      <c r="AG45" s="21"/>
      <c r="AH45" s="21"/>
    </row>
    <row r="46" spans="1:34" ht="15.75" customHeight="1">
      <c r="A46" s="21"/>
      <c r="B46" s="27"/>
      <c r="C46" s="27"/>
      <c r="D46" s="30"/>
      <c r="G46" s="30"/>
      <c r="H46" s="30"/>
      <c r="I46" s="30"/>
      <c r="J46" s="30"/>
      <c r="K46" s="30"/>
      <c r="L46" s="30"/>
      <c r="AC46" s="35"/>
      <c r="AD46" s="21"/>
      <c r="AF46" s="21"/>
      <c r="AG46" s="21"/>
      <c r="AH46" s="21"/>
    </row>
    <row r="47" spans="1:34" ht="15.75" customHeight="1">
      <c r="A47" s="21"/>
      <c r="B47" s="27"/>
      <c r="C47" s="27"/>
      <c r="D47" s="30"/>
      <c r="G47" s="30"/>
      <c r="H47" s="30"/>
      <c r="I47" s="30"/>
      <c r="J47" s="30"/>
      <c r="K47" s="30"/>
      <c r="L47" s="30"/>
      <c r="AC47" s="35"/>
      <c r="AD47" s="21"/>
      <c r="AF47" s="21"/>
      <c r="AG47" s="21"/>
      <c r="AH47" s="21"/>
    </row>
    <row r="48" spans="1:34" ht="15.75" customHeight="1">
      <c r="A48" s="21"/>
      <c r="B48" s="27"/>
      <c r="C48" s="27"/>
      <c r="D48" s="30"/>
      <c r="G48" s="30"/>
      <c r="H48" s="30"/>
      <c r="I48" s="30"/>
      <c r="J48" s="30"/>
      <c r="K48" s="30"/>
      <c r="L48" s="30"/>
      <c r="AC48" s="35"/>
      <c r="AD48" s="21"/>
      <c r="AF48" s="21"/>
      <c r="AG48" s="21"/>
      <c r="AH48" s="21"/>
    </row>
    <row r="49" spans="1:34" ht="15.75" customHeight="1">
      <c r="A49" s="21"/>
      <c r="B49" s="27"/>
      <c r="C49" s="27"/>
      <c r="D49" s="30"/>
      <c r="G49" s="30"/>
      <c r="H49" s="30"/>
      <c r="I49" s="30"/>
      <c r="J49" s="30"/>
      <c r="K49" s="30"/>
      <c r="L49" s="30"/>
      <c r="AC49" s="35"/>
      <c r="AD49" s="21"/>
      <c r="AF49" s="21"/>
      <c r="AG49" s="21"/>
      <c r="AH49" s="21"/>
    </row>
    <row r="50" spans="30:34" ht="15.75" customHeight="1">
      <c r="AD50" s="21"/>
      <c r="AF50" s="21"/>
      <c r="AG50" s="21"/>
      <c r="AH50" s="21"/>
    </row>
    <row r="51" spans="30:34" ht="15.75" customHeight="1">
      <c r="AD51" s="21"/>
      <c r="AF51" s="21"/>
      <c r="AG51" s="21"/>
      <c r="AH51" s="21"/>
    </row>
    <row r="52" spans="30:34" ht="15.75" customHeight="1">
      <c r="AD52" s="21"/>
      <c r="AF52" s="21"/>
      <c r="AG52" s="21"/>
      <c r="AH52" s="21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3">
    <mergeCell ref="B1:G1"/>
    <mergeCell ref="B3:C3"/>
    <mergeCell ref="A1:A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A1:Q39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" width="9.140625" style="21" customWidth="1"/>
    <col min="2" max="2" width="13.57421875" style="24" customWidth="1"/>
    <col min="3" max="3" width="8.28125" style="24" customWidth="1"/>
    <col min="4" max="15" width="5.8515625" style="21" customWidth="1"/>
    <col min="16" max="16" width="9.8515625" style="36" customWidth="1"/>
    <col min="17" max="16384" width="9.140625" style="21" customWidth="1"/>
  </cols>
  <sheetData>
    <row r="1" spans="1:17" ht="25.5" customHeight="1">
      <c r="A1" s="205" t="s">
        <v>71</v>
      </c>
      <c r="B1" s="207" t="s">
        <v>33</v>
      </c>
      <c r="C1" s="207"/>
      <c r="D1" s="208"/>
      <c r="E1" s="208"/>
      <c r="F1" s="50" t="s">
        <v>34</v>
      </c>
      <c r="G1" s="51"/>
      <c r="H1" s="52"/>
      <c r="I1" s="53"/>
      <c r="J1" s="54"/>
      <c r="K1" s="54"/>
      <c r="L1" s="54"/>
      <c r="M1" s="54"/>
      <c r="N1" s="54"/>
      <c r="O1" s="54"/>
      <c r="P1" s="55"/>
      <c r="Q1" s="26"/>
    </row>
    <row r="2" spans="1:17" ht="14.25">
      <c r="A2" s="211"/>
      <c r="B2" s="56"/>
      <c r="C2" s="57"/>
      <c r="D2" s="28" t="s">
        <v>28</v>
      </c>
      <c r="E2" s="22" t="s">
        <v>19</v>
      </c>
      <c r="F2" s="22" t="s">
        <v>20</v>
      </c>
      <c r="G2" s="22" t="s">
        <v>21</v>
      </c>
      <c r="H2" s="22" t="s">
        <v>22</v>
      </c>
      <c r="I2" s="22" t="s">
        <v>23</v>
      </c>
      <c r="J2" s="22" t="s">
        <v>24</v>
      </c>
      <c r="K2" s="22" t="s">
        <v>25</v>
      </c>
      <c r="L2" s="22" t="s">
        <v>26</v>
      </c>
      <c r="M2" s="22" t="s">
        <v>27</v>
      </c>
      <c r="N2" s="22" t="s">
        <v>39</v>
      </c>
      <c r="O2" s="22" t="s">
        <v>40</v>
      </c>
      <c r="P2" s="34"/>
      <c r="Q2" s="27"/>
    </row>
    <row r="3" spans="1:17" ht="21" customHeight="1">
      <c r="A3" s="141" t="s">
        <v>3</v>
      </c>
      <c r="B3" s="209" t="s">
        <v>4</v>
      </c>
      <c r="C3" s="210"/>
      <c r="D3" s="84" t="s">
        <v>71</v>
      </c>
      <c r="E3" s="85" t="s">
        <v>71</v>
      </c>
      <c r="F3" s="84" t="s">
        <v>71</v>
      </c>
      <c r="G3" s="85" t="s">
        <v>71</v>
      </c>
      <c r="H3" s="84" t="s">
        <v>71</v>
      </c>
      <c r="I3" s="85" t="s">
        <v>71</v>
      </c>
      <c r="J3" s="84" t="s">
        <v>71</v>
      </c>
      <c r="K3" s="85" t="s">
        <v>71</v>
      </c>
      <c r="L3" s="84" t="s">
        <v>71</v>
      </c>
      <c r="M3" s="85" t="s">
        <v>71</v>
      </c>
      <c r="N3" s="84" t="s">
        <v>71</v>
      </c>
      <c r="O3" s="85" t="s">
        <v>71</v>
      </c>
      <c r="P3" s="76" t="s">
        <v>71</v>
      </c>
      <c r="Q3" s="27"/>
    </row>
    <row r="4" spans="1:17" ht="15" customHeight="1">
      <c r="A4" s="58">
        <f>HRÁČI!C29</f>
        <v>127</v>
      </c>
      <c r="B4" s="59" t="str">
        <f>HRÁČI!D29</f>
        <v>Gavula</v>
      </c>
      <c r="C4" s="59">
        <f>HRÁČI!F29</f>
        <v>0</v>
      </c>
      <c r="D4" s="114">
        <f>I!S32</f>
        <v>-11.86</v>
      </c>
      <c r="E4" s="115">
        <f>'II'!S32</f>
        <v>29.22</v>
      </c>
      <c r="F4" s="114">
        <f>III!S32</f>
        <v>31.939999999999998</v>
      </c>
      <c r="G4" s="115">
        <f>'IV'!S32</f>
        <v>0</v>
      </c>
      <c r="H4" s="114">
        <f>V!S32</f>
        <v>0</v>
      </c>
      <c r="I4" s="115">
        <f>'IV'!S32</f>
        <v>0</v>
      </c>
      <c r="J4" s="114">
        <f>VII!S32</f>
        <v>0</v>
      </c>
      <c r="K4" s="115">
        <f>VIII!S32</f>
        <v>0</v>
      </c>
      <c r="L4" s="114">
        <f>IX!S32</f>
        <v>0</v>
      </c>
      <c r="M4" s="115">
        <f>X!S32</f>
        <v>0</v>
      </c>
      <c r="N4" s="114">
        <f>XI!S32</f>
        <v>0</v>
      </c>
      <c r="O4" s="115">
        <f>XII!S32</f>
        <v>0</v>
      </c>
      <c r="P4" s="91">
        <f>SUM(D4:O4)</f>
        <v>49.3</v>
      </c>
      <c r="Q4" s="27"/>
    </row>
    <row r="5" spans="1:17" ht="15" customHeight="1">
      <c r="A5" s="58">
        <f>HRÁČI!C24</f>
        <v>122</v>
      </c>
      <c r="B5" s="59" t="str">
        <f>HRÁČI!D24</f>
        <v>Šereš</v>
      </c>
      <c r="C5" s="59">
        <f>HRÁČI!F24</f>
        <v>0</v>
      </c>
      <c r="D5" s="114">
        <f>I!S27</f>
        <v>58.72</v>
      </c>
      <c r="E5" s="115">
        <f>'II'!S27</f>
        <v>-16.38</v>
      </c>
      <c r="F5" s="114">
        <f>III!S27</f>
        <v>-3.92</v>
      </c>
      <c r="G5" s="115">
        <f>'IV'!S27</f>
        <v>0</v>
      </c>
      <c r="H5" s="114">
        <f>V!S27</f>
        <v>0</v>
      </c>
      <c r="I5" s="115">
        <f>'IV'!S27</f>
        <v>0</v>
      </c>
      <c r="J5" s="114">
        <f>VII!S27</f>
        <v>0</v>
      </c>
      <c r="K5" s="115">
        <f>VIII!S27</f>
        <v>0</v>
      </c>
      <c r="L5" s="114">
        <f>IX!S27</f>
        <v>0</v>
      </c>
      <c r="M5" s="115">
        <f>X!S27</f>
        <v>0</v>
      </c>
      <c r="N5" s="114">
        <f>XI!S27</f>
        <v>0</v>
      </c>
      <c r="O5" s="115">
        <f>XII!S27</f>
        <v>0</v>
      </c>
      <c r="P5" s="91">
        <f>SUM(D5:O5)</f>
        <v>38.42</v>
      </c>
      <c r="Q5" s="27"/>
    </row>
    <row r="6" spans="1:17" ht="15" customHeight="1">
      <c r="A6" s="58">
        <f>HRÁČI!C3</f>
        <v>101</v>
      </c>
      <c r="B6" s="59" t="str">
        <f>HRÁČI!D3</f>
        <v>Dobiaš</v>
      </c>
      <c r="C6" s="59" t="str">
        <f>HRÁČI!F3</f>
        <v>mxd</v>
      </c>
      <c r="D6" s="114">
        <f>I!S6</f>
        <v>12.940000000000001</v>
      </c>
      <c r="E6" s="115">
        <f>'II'!S6</f>
        <v>25.7</v>
      </c>
      <c r="F6" s="114">
        <f>III!S6</f>
        <v>-4.54</v>
      </c>
      <c r="G6" s="115">
        <f>'IV'!S6</f>
        <v>0</v>
      </c>
      <c r="H6" s="114">
        <f>V!S6</f>
        <v>0</v>
      </c>
      <c r="I6" s="115">
        <f>'IV'!S6</f>
        <v>0</v>
      </c>
      <c r="J6" s="114">
        <f>VII!S6</f>
        <v>0</v>
      </c>
      <c r="K6" s="115">
        <f>VIII!S6</f>
        <v>0</v>
      </c>
      <c r="L6" s="114">
        <f>IX!S6</f>
        <v>0</v>
      </c>
      <c r="M6" s="115">
        <f>X!S6</f>
        <v>0</v>
      </c>
      <c r="N6" s="114">
        <f>XI!S6</f>
        <v>0</v>
      </c>
      <c r="O6" s="115">
        <f>XII!S6</f>
        <v>0</v>
      </c>
      <c r="P6" s="91">
        <f>SUM(D6:O6)</f>
        <v>34.1</v>
      </c>
      <c r="Q6" s="27"/>
    </row>
    <row r="7" spans="1:17" ht="15" customHeight="1">
      <c r="A7" s="58">
        <f>HRÁČI!C6</f>
        <v>104</v>
      </c>
      <c r="B7" s="59" t="str">
        <f>HRÁČI!D6</f>
        <v>Vavrík  </v>
      </c>
      <c r="C7" s="59" t="str">
        <f>HRÁČI!F6</f>
        <v>Iv4n Sr.</v>
      </c>
      <c r="D7" s="114">
        <f>I!S9</f>
        <v>6.920000000000001</v>
      </c>
      <c r="E7" s="115">
        <f>'II'!S9</f>
        <v>10.44</v>
      </c>
      <c r="F7" s="114">
        <f>III!S9</f>
        <v>3.1</v>
      </c>
      <c r="G7" s="115">
        <f>'IV'!S9</f>
        <v>0</v>
      </c>
      <c r="H7" s="114">
        <f>V!S9</f>
        <v>0</v>
      </c>
      <c r="I7" s="115">
        <f>'IV'!S9</f>
        <v>0</v>
      </c>
      <c r="J7" s="114">
        <f>VII!S9</f>
        <v>0</v>
      </c>
      <c r="K7" s="115">
        <f>VIII!S9</f>
        <v>0</v>
      </c>
      <c r="L7" s="114">
        <f>IX!S9</f>
        <v>0</v>
      </c>
      <c r="M7" s="115">
        <f>X!S9</f>
        <v>0</v>
      </c>
      <c r="N7" s="114">
        <f>XI!S9</f>
        <v>0</v>
      </c>
      <c r="O7" s="115">
        <f>XII!S9</f>
        <v>0</v>
      </c>
      <c r="P7" s="91">
        <f>SUM(D7:O7)</f>
        <v>20.46</v>
      </c>
      <c r="Q7" s="27"/>
    </row>
    <row r="8" spans="1:17" ht="15" customHeight="1">
      <c r="A8" s="58">
        <f>HRÁČI!C34</f>
        <v>132</v>
      </c>
      <c r="B8" s="59" t="str">
        <f>HRÁČI!D34</f>
        <v>Mútala</v>
      </c>
      <c r="C8" s="59" t="str">
        <f>HRÁČI!F34</f>
        <v>Mutoli</v>
      </c>
      <c r="D8" s="114">
        <f>I!S37</f>
        <v>-4.879999999999999</v>
      </c>
      <c r="E8" s="115">
        <f>'II'!S37</f>
        <v>17.1</v>
      </c>
      <c r="F8" s="114">
        <f>III!S37</f>
        <v>1.2800000000000002</v>
      </c>
      <c r="G8" s="115">
        <f>'IV'!S37</f>
        <v>0</v>
      </c>
      <c r="H8" s="114">
        <f>V!S37</f>
        <v>0</v>
      </c>
      <c r="I8" s="115">
        <f>'IV'!S37</f>
        <v>0</v>
      </c>
      <c r="J8" s="114">
        <f>VII!S37</f>
        <v>0</v>
      </c>
      <c r="K8" s="115">
        <f>VIII!S37</f>
        <v>0</v>
      </c>
      <c r="L8" s="114">
        <f>IX!S37</f>
        <v>0</v>
      </c>
      <c r="M8" s="115">
        <f>X!S37</f>
        <v>0</v>
      </c>
      <c r="N8" s="114">
        <f>XI!S37</f>
        <v>0</v>
      </c>
      <c r="O8" s="115">
        <f>XII!S37</f>
        <v>0</v>
      </c>
      <c r="P8" s="91">
        <f>SUM(D8:O8)</f>
        <v>13.500000000000004</v>
      </c>
      <c r="Q8" s="27"/>
    </row>
    <row r="9" spans="1:17" ht="15" customHeight="1">
      <c r="A9" s="58">
        <f>HRÁČI!C5</f>
        <v>103</v>
      </c>
      <c r="B9" s="59" t="str">
        <f>HRÁČI!D5</f>
        <v>Kazimír </v>
      </c>
      <c r="C9" s="59">
        <f>HRÁČI!F5</f>
        <v>0</v>
      </c>
      <c r="D9" s="114">
        <f>I!S8</f>
        <v>10.92</v>
      </c>
      <c r="E9" s="115">
        <f>'II'!S8</f>
        <v>-1.94</v>
      </c>
      <c r="F9" s="114">
        <f>III!S8</f>
        <v>3.8000000000000007</v>
      </c>
      <c r="G9" s="115">
        <f>'IV'!S8</f>
        <v>0</v>
      </c>
      <c r="H9" s="114">
        <f>V!S8</f>
        <v>0</v>
      </c>
      <c r="I9" s="115">
        <f>'IV'!S8</f>
        <v>0</v>
      </c>
      <c r="J9" s="114">
        <f>VII!S8</f>
        <v>0</v>
      </c>
      <c r="K9" s="115">
        <f>VIII!S8</f>
        <v>0</v>
      </c>
      <c r="L9" s="114">
        <f>IX!S8</f>
        <v>0</v>
      </c>
      <c r="M9" s="115">
        <f>X!S8</f>
        <v>0</v>
      </c>
      <c r="N9" s="114">
        <f>XI!S8</f>
        <v>0</v>
      </c>
      <c r="O9" s="115">
        <f>XII!S8</f>
        <v>0</v>
      </c>
      <c r="P9" s="91">
        <f>SUM(D9:O9)</f>
        <v>12.780000000000001</v>
      </c>
      <c r="Q9" s="27"/>
    </row>
    <row r="10" spans="1:17" ht="15" customHeight="1">
      <c r="A10" s="58">
        <f>HRÁČI!C8</f>
        <v>106</v>
      </c>
      <c r="B10" s="59" t="str">
        <f>HRÁČI!D8</f>
        <v>Bisák </v>
      </c>
      <c r="C10" s="59">
        <f>HRÁČI!F8</f>
        <v>0</v>
      </c>
      <c r="D10" s="114">
        <f>I!S11</f>
        <v>0</v>
      </c>
      <c r="E10" s="115">
        <f>'II'!S11</f>
        <v>18.580000000000002</v>
      </c>
      <c r="F10" s="114">
        <f>III!S11</f>
        <v>-7.140000000000001</v>
      </c>
      <c r="G10" s="115">
        <f>'IV'!S11</f>
        <v>0</v>
      </c>
      <c r="H10" s="114">
        <f>V!S11</f>
        <v>0</v>
      </c>
      <c r="I10" s="115">
        <f>'IV'!S11</f>
        <v>0</v>
      </c>
      <c r="J10" s="114">
        <f>VII!S11</f>
        <v>0</v>
      </c>
      <c r="K10" s="115">
        <f>VIII!S11</f>
        <v>0</v>
      </c>
      <c r="L10" s="114">
        <f>IX!S11</f>
        <v>0</v>
      </c>
      <c r="M10" s="115">
        <f>X!S11</f>
        <v>0</v>
      </c>
      <c r="N10" s="114">
        <f>XI!S11</f>
        <v>0</v>
      </c>
      <c r="O10" s="115">
        <f>XII!S11</f>
        <v>0</v>
      </c>
      <c r="P10" s="91">
        <f>SUM(D10:O10)</f>
        <v>11.440000000000001</v>
      </c>
      <c r="Q10" s="27"/>
    </row>
    <row r="11" spans="1:17" ht="15" customHeight="1">
      <c r="A11" s="58">
        <f>HRÁČI!C10</f>
        <v>108</v>
      </c>
      <c r="B11" s="59" t="str">
        <f>HRÁČI!D10</f>
        <v>Vavríková</v>
      </c>
      <c r="C11" s="59" t="str">
        <f>HRÁČI!F10</f>
        <v>lilo</v>
      </c>
      <c r="D11" s="114">
        <f>I!S13</f>
        <v>7.300000000000001</v>
      </c>
      <c r="E11" s="115">
        <f>'II'!S13</f>
        <v>0</v>
      </c>
      <c r="F11" s="114">
        <f>III!S13</f>
        <v>0</v>
      </c>
      <c r="G11" s="115">
        <f>'IV'!S13</f>
        <v>0</v>
      </c>
      <c r="H11" s="114">
        <f>V!S13</f>
        <v>0</v>
      </c>
      <c r="I11" s="115">
        <f>'IV'!S13</f>
        <v>0</v>
      </c>
      <c r="J11" s="114">
        <f>VII!S13</f>
        <v>0</v>
      </c>
      <c r="K11" s="115">
        <f>VIII!S13</f>
        <v>0</v>
      </c>
      <c r="L11" s="114">
        <f>IX!S13</f>
        <v>0</v>
      </c>
      <c r="M11" s="115">
        <f>X!S13</f>
        <v>0</v>
      </c>
      <c r="N11" s="114">
        <f>XI!S13</f>
        <v>0</v>
      </c>
      <c r="O11" s="115">
        <f>XII!S13</f>
        <v>0</v>
      </c>
      <c r="P11" s="91">
        <f>SUM(D11:O11)</f>
        <v>7.300000000000001</v>
      </c>
      <c r="Q11" s="27"/>
    </row>
    <row r="12" spans="1:17" ht="15" customHeight="1">
      <c r="A12" s="58">
        <f>HRÁČI!C18</f>
        <v>116</v>
      </c>
      <c r="B12" s="59" t="str">
        <f>HRÁČI!D18</f>
        <v>Učník</v>
      </c>
      <c r="C12" s="59">
        <f>HRÁČI!F18</f>
        <v>0</v>
      </c>
      <c r="D12" s="114">
        <f>I!S21</f>
        <v>6.800000000000001</v>
      </c>
      <c r="E12" s="115">
        <f>'II'!S21</f>
        <v>2.96</v>
      </c>
      <c r="F12" s="114">
        <f>III!S21</f>
        <v>-2.58</v>
      </c>
      <c r="G12" s="115">
        <f>'IV'!S21</f>
        <v>0</v>
      </c>
      <c r="H12" s="114">
        <f>V!S21</f>
        <v>0</v>
      </c>
      <c r="I12" s="115">
        <f>'IV'!S21</f>
        <v>0</v>
      </c>
      <c r="J12" s="114">
        <f>VII!S21</f>
        <v>0</v>
      </c>
      <c r="K12" s="115">
        <f>VIII!S21</f>
        <v>0</v>
      </c>
      <c r="L12" s="114">
        <f>IX!S21</f>
        <v>0</v>
      </c>
      <c r="M12" s="115">
        <f>X!S21</f>
        <v>0</v>
      </c>
      <c r="N12" s="114">
        <f>XI!S21</f>
        <v>0</v>
      </c>
      <c r="O12" s="115">
        <f>XII!S21</f>
        <v>0</v>
      </c>
      <c r="P12" s="91">
        <f>SUM(D12:O12)</f>
        <v>7.1800000000000015</v>
      </c>
      <c r="Q12" s="27"/>
    </row>
    <row r="13" spans="1:17" ht="15" customHeight="1">
      <c r="A13" s="58">
        <f>HRÁČI!C7</f>
        <v>105</v>
      </c>
      <c r="B13" s="59" t="str">
        <f>HRÁČI!D7</f>
        <v>Vavrík  </v>
      </c>
      <c r="C13" s="59" t="str">
        <f>HRÁČI!F7</f>
        <v>Iv4n Jr.</v>
      </c>
      <c r="D13" s="114">
        <f>I!S10</f>
        <v>0</v>
      </c>
      <c r="E13" s="115">
        <f>'II'!S10</f>
        <v>0</v>
      </c>
      <c r="F13" s="114">
        <f>III!S10</f>
        <v>0</v>
      </c>
      <c r="G13" s="115">
        <f>'IV'!S10</f>
        <v>0</v>
      </c>
      <c r="H13" s="114">
        <f>V!S10</f>
        <v>0</v>
      </c>
      <c r="I13" s="115">
        <f>'IV'!S10</f>
        <v>0</v>
      </c>
      <c r="J13" s="114">
        <f>VII!S10</f>
        <v>0</v>
      </c>
      <c r="K13" s="115">
        <f>VIII!S10</f>
        <v>0</v>
      </c>
      <c r="L13" s="114">
        <f>IX!S10</f>
        <v>0</v>
      </c>
      <c r="M13" s="115">
        <f>X!S10</f>
        <v>0</v>
      </c>
      <c r="N13" s="114">
        <f>XI!S10</f>
        <v>0</v>
      </c>
      <c r="O13" s="115">
        <f>XII!S10</f>
        <v>0</v>
      </c>
      <c r="P13" s="91">
        <f>SUM(D13:O13)</f>
        <v>0</v>
      </c>
      <c r="Q13" s="27"/>
    </row>
    <row r="14" spans="1:17" ht="15" customHeight="1">
      <c r="A14" s="58">
        <f>HRÁČI!C11</f>
        <v>109</v>
      </c>
      <c r="B14" s="59" t="str">
        <f>HRÁČI!D11</f>
        <v>Andraščíková  </v>
      </c>
      <c r="C14" s="59" t="str">
        <f>HRÁČI!F11</f>
        <v>Diablica</v>
      </c>
      <c r="D14" s="114">
        <f>I!S14</f>
        <v>0</v>
      </c>
      <c r="E14" s="115">
        <f>'II'!S14</f>
        <v>0</v>
      </c>
      <c r="F14" s="114">
        <f>III!S14</f>
        <v>0</v>
      </c>
      <c r="G14" s="115">
        <f>'IV'!S14</f>
        <v>0</v>
      </c>
      <c r="H14" s="114">
        <f>V!S14</f>
        <v>0</v>
      </c>
      <c r="I14" s="115">
        <f>'IV'!S14</f>
        <v>0</v>
      </c>
      <c r="J14" s="114">
        <f>VII!S14</f>
        <v>0</v>
      </c>
      <c r="K14" s="115">
        <f>VIII!S14</f>
        <v>0</v>
      </c>
      <c r="L14" s="114">
        <f>IX!S14</f>
        <v>0</v>
      </c>
      <c r="M14" s="115">
        <f>X!S14</f>
        <v>0</v>
      </c>
      <c r="N14" s="114">
        <f>XI!S14</f>
        <v>0</v>
      </c>
      <c r="O14" s="115">
        <f>XII!S14</f>
        <v>0</v>
      </c>
      <c r="P14" s="91">
        <f>SUM(D14:O14)</f>
        <v>0</v>
      </c>
      <c r="Q14" s="27"/>
    </row>
    <row r="15" spans="1:17" ht="15" customHeight="1">
      <c r="A15" s="58">
        <f>HRÁČI!C12</f>
        <v>110</v>
      </c>
      <c r="B15" s="59" t="str">
        <f>HRÁČI!D12</f>
        <v>Andraščík</v>
      </c>
      <c r="C15" s="59" t="str">
        <f>HRÁČI!F12</f>
        <v>KVRP</v>
      </c>
      <c r="D15" s="114">
        <f>I!S15</f>
        <v>0</v>
      </c>
      <c r="E15" s="115">
        <f>'II'!S15</f>
        <v>0</v>
      </c>
      <c r="F15" s="114">
        <f>III!S15</f>
        <v>0</v>
      </c>
      <c r="G15" s="115">
        <f>'IV'!S15</f>
        <v>0</v>
      </c>
      <c r="H15" s="114">
        <f>V!S15</f>
        <v>0</v>
      </c>
      <c r="I15" s="115">
        <f>'IV'!S15</f>
        <v>0</v>
      </c>
      <c r="J15" s="114">
        <f>VII!S15</f>
        <v>0</v>
      </c>
      <c r="K15" s="115">
        <f>VIII!S15</f>
        <v>0</v>
      </c>
      <c r="L15" s="114">
        <f>IX!S15</f>
        <v>0</v>
      </c>
      <c r="M15" s="115">
        <f>X!S15</f>
        <v>0</v>
      </c>
      <c r="N15" s="114">
        <f>XI!S15</f>
        <v>0</v>
      </c>
      <c r="O15" s="115">
        <f>XII!S15</f>
        <v>0</v>
      </c>
      <c r="P15" s="91">
        <f>SUM(D15:O15)</f>
        <v>0</v>
      </c>
      <c r="Q15" s="27"/>
    </row>
    <row r="16" spans="1:17" ht="15" customHeight="1">
      <c r="A16" s="58">
        <f>HRÁČI!C13</f>
        <v>111</v>
      </c>
      <c r="B16" s="59" t="str">
        <f>HRÁČI!D13</f>
        <v>Andraščíková  </v>
      </c>
      <c r="C16" s="59" t="str">
        <f>HRÁČI!F13</f>
        <v>KatkaAnd</v>
      </c>
      <c r="D16" s="114">
        <f>I!S16</f>
        <v>0</v>
      </c>
      <c r="E16" s="115">
        <f>'II'!S16</f>
        <v>0</v>
      </c>
      <c r="F16" s="114">
        <f>III!S16</f>
        <v>0</v>
      </c>
      <c r="G16" s="115">
        <f>'IV'!S16</f>
        <v>0</v>
      </c>
      <c r="H16" s="114">
        <f>V!S16</f>
        <v>0</v>
      </c>
      <c r="I16" s="115">
        <f>'IV'!S16</f>
        <v>0</v>
      </c>
      <c r="J16" s="114">
        <f>VII!S16</f>
        <v>0</v>
      </c>
      <c r="K16" s="115">
        <f>VIII!S16</f>
        <v>0</v>
      </c>
      <c r="L16" s="114">
        <f>IX!S16</f>
        <v>0</v>
      </c>
      <c r="M16" s="115">
        <f>X!S16</f>
        <v>0</v>
      </c>
      <c r="N16" s="114">
        <f>XI!S16</f>
        <v>0</v>
      </c>
      <c r="O16" s="115">
        <f>XII!S16</f>
        <v>0</v>
      </c>
      <c r="P16" s="91">
        <f>SUM(D16:O16)</f>
        <v>0</v>
      </c>
      <c r="Q16" s="27"/>
    </row>
    <row r="17" spans="1:17" ht="15" customHeight="1">
      <c r="A17" s="58">
        <f>HRÁČI!C14</f>
        <v>112</v>
      </c>
      <c r="B17" s="59">
        <f>HRÁČI!D14</f>
        <v>0</v>
      </c>
      <c r="C17" s="59">
        <f>HRÁČI!F14</f>
        <v>0</v>
      </c>
      <c r="D17" s="114">
        <f>I!S17</f>
        <v>0</v>
      </c>
      <c r="E17" s="115">
        <f>'II'!S17</f>
        <v>0</v>
      </c>
      <c r="F17" s="114">
        <f>III!S17</f>
        <v>0</v>
      </c>
      <c r="G17" s="115">
        <f>'IV'!S17</f>
        <v>0</v>
      </c>
      <c r="H17" s="114">
        <f>V!S17</f>
        <v>0</v>
      </c>
      <c r="I17" s="115">
        <f>'IV'!S17</f>
        <v>0</v>
      </c>
      <c r="J17" s="114">
        <f>VII!S17</f>
        <v>0</v>
      </c>
      <c r="K17" s="115">
        <f>VIII!S17</f>
        <v>0</v>
      </c>
      <c r="L17" s="114">
        <f>IX!S17</f>
        <v>0</v>
      </c>
      <c r="M17" s="115">
        <f>X!S17</f>
        <v>0</v>
      </c>
      <c r="N17" s="114">
        <f>XI!S17</f>
        <v>0</v>
      </c>
      <c r="O17" s="115">
        <f>XII!S17</f>
        <v>0</v>
      </c>
      <c r="P17" s="91">
        <f>SUM(D17:O17)</f>
        <v>0</v>
      </c>
      <c r="Q17" s="27"/>
    </row>
    <row r="18" spans="1:17" ht="15" customHeight="1">
      <c r="A18" s="58">
        <f>HRÁČI!C16</f>
        <v>114</v>
      </c>
      <c r="B18" s="59">
        <f>HRÁČI!D16</f>
        <v>0</v>
      </c>
      <c r="C18" s="59">
        <f>HRÁČI!F16</f>
        <v>0</v>
      </c>
      <c r="D18" s="114">
        <f>I!S19</f>
        <v>0</v>
      </c>
      <c r="E18" s="115">
        <f>'II'!S19</f>
        <v>0</v>
      </c>
      <c r="F18" s="114">
        <f>III!S19</f>
        <v>0</v>
      </c>
      <c r="G18" s="115">
        <f>'IV'!S19</f>
        <v>0</v>
      </c>
      <c r="H18" s="114">
        <f>V!S19</f>
        <v>0</v>
      </c>
      <c r="I18" s="115">
        <f>'IV'!S19</f>
        <v>0</v>
      </c>
      <c r="J18" s="114">
        <f>VII!S19</f>
        <v>0</v>
      </c>
      <c r="K18" s="115">
        <f>VIII!S19</f>
        <v>0</v>
      </c>
      <c r="L18" s="114">
        <f>IX!S19</f>
        <v>0</v>
      </c>
      <c r="M18" s="115">
        <f>X!S19</f>
        <v>0</v>
      </c>
      <c r="N18" s="114">
        <f>XI!S19</f>
        <v>0</v>
      </c>
      <c r="O18" s="115">
        <f>XII!S19</f>
        <v>0</v>
      </c>
      <c r="P18" s="91">
        <f>SUM(D18:O18)</f>
        <v>0</v>
      </c>
      <c r="Q18" s="27"/>
    </row>
    <row r="19" spans="1:17" ht="15" customHeight="1">
      <c r="A19" s="58">
        <f>HRÁČI!C19</f>
        <v>117</v>
      </c>
      <c r="B19" s="59">
        <f>HRÁČI!D19</f>
        <v>0</v>
      </c>
      <c r="C19" s="59">
        <f>HRÁČI!F19</f>
        <v>0</v>
      </c>
      <c r="D19" s="114">
        <f>I!S22</f>
        <v>0</v>
      </c>
      <c r="E19" s="115">
        <f>'II'!S22</f>
        <v>0</v>
      </c>
      <c r="F19" s="114">
        <f>III!S22</f>
        <v>0</v>
      </c>
      <c r="G19" s="115">
        <f>'IV'!S22</f>
        <v>0</v>
      </c>
      <c r="H19" s="114">
        <f>V!S22</f>
        <v>0</v>
      </c>
      <c r="I19" s="115">
        <f>'IV'!S22</f>
        <v>0</v>
      </c>
      <c r="J19" s="114">
        <f>VII!S22</f>
        <v>0</v>
      </c>
      <c r="K19" s="115">
        <f>VIII!S22</f>
        <v>0</v>
      </c>
      <c r="L19" s="114">
        <f>IX!S22</f>
        <v>0</v>
      </c>
      <c r="M19" s="115">
        <f>X!S22</f>
        <v>0</v>
      </c>
      <c r="N19" s="114">
        <f>XI!S22</f>
        <v>0</v>
      </c>
      <c r="O19" s="115">
        <f>XII!S22</f>
        <v>0</v>
      </c>
      <c r="P19" s="91">
        <f>SUM(D19:O19)</f>
        <v>0</v>
      </c>
      <c r="Q19" s="27"/>
    </row>
    <row r="20" spans="1:17" ht="15" customHeight="1">
      <c r="A20" s="58">
        <f>HRÁČI!C20</f>
        <v>118</v>
      </c>
      <c r="B20" s="59" t="str">
        <f>HRÁČI!D20</f>
        <v>Stadtrucker </v>
      </c>
      <c r="C20" s="59" t="str">
        <f>HRÁČI!F20</f>
        <v>Fredy 16</v>
      </c>
      <c r="D20" s="114">
        <f>I!S23</f>
        <v>0</v>
      </c>
      <c r="E20" s="115">
        <f>'II'!S23</f>
        <v>0</v>
      </c>
      <c r="F20" s="114">
        <f>III!S23</f>
        <v>0</v>
      </c>
      <c r="G20" s="115">
        <f>'IV'!S23</f>
        <v>0</v>
      </c>
      <c r="H20" s="114">
        <f>V!S23</f>
        <v>0</v>
      </c>
      <c r="I20" s="115">
        <f>'IV'!S23</f>
        <v>0</v>
      </c>
      <c r="J20" s="114">
        <f>VII!S23</f>
        <v>0</v>
      </c>
      <c r="K20" s="115">
        <f>VIII!S23</f>
        <v>0</v>
      </c>
      <c r="L20" s="114">
        <f>IX!S23</f>
        <v>0</v>
      </c>
      <c r="M20" s="115">
        <f>X!S23</f>
        <v>0</v>
      </c>
      <c r="N20" s="114">
        <f>XI!S23</f>
        <v>0</v>
      </c>
      <c r="O20" s="115">
        <f>XII!S23</f>
        <v>0</v>
      </c>
      <c r="P20" s="91">
        <f>SUM(D20:O20)</f>
        <v>0</v>
      </c>
      <c r="Q20" s="27"/>
    </row>
    <row r="21" spans="1:17" ht="15" customHeight="1">
      <c r="A21" s="58">
        <f>HRÁČI!C21</f>
        <v>119</v>
      </c>
      <c r="B21" s="59" t="str">
        <f>HRÁČI!D21</f>
        <v>Češek</v>
      </c>
      <c r="C21" s="59">
        <f>HRÁČI!F21</f>
        <v>0</v>
      </c>
      <c r="D21" s="114">
        <f>I!S24</f>
        <v>0</v>
      </c>
      <c r="E21" s="115">
        <f>'II'!S24</f>
        <v>0</v>
      </c>
      <c r="F21" s="114">
        <f>III!S24</f>
        <v>0</v>
      </c>
      <c r="G21" s="115">
        <f>'IV'!S24</f>
        <v>0</v>
      </c>
      <c r="H21" s="114">
        <f>V!S24</f>
        <v>0</v>
      </c>
      <c r="I21" s="115">
        <f>'IV'!S24</f>
        <v>0</v>
      </c>
      <c r="J21" s="114">
        <f>VII!S24</f>
        <v>0</v>
      </c>
      <c r="K21" s="115">
        <f>VIII!S24</f>
        <v>0</v>
      </c>
      <c r="L21" s="114">
        <f>IX!S24</f>
        <v>0</v>
      </c>
      <c r="M21" s="115">
        <f>X!S24</f>
        <v>0</v>
      </c>
      <c r="N21" s="114">
        <f>XI!S24</f>
        <v>0</v>
      </c>
      <c r="O21" s="115">
        <f>XII!S24</f>
        <v>0</v>
      </c>
      <c r="P21" s="91">
        <f>SUM(D21:O21)</f>
        <v>0</v>
      </c>
      <c r="Q21" s="27"/>
    </row>
    <row r="22" spans="1:17" ht="15" customHeight="1">
      <c r="A22" s="58">
        <f>HRÁČI!C23</f>
        <v>121</v>
      </c>
      <c r="B22" s="59" t="str">
        <f>HRÁČI!D23</f>
        <v>Svätojánsky</v>
      </c>
      <c r="C22" s="59" t="str">
        <f>HRÁČI!F23</f>
        <v>dunlop1</v>
      </c>
      <c r="D22" s="114">
        <f>I!S26</f>
        <v>0</v>
      </c>
      <c r="E22" s="115">
        <f>'II'!S26</f>
        <v>0</v>
      </c>
      <c r="F22" s="114">
        <f>III!S26</f>
        <v>0</v>
      </c>
      <c r="G22" s="115">
        <f>'IV'!S26</f>
        <v>0</v>
      </c>
      <c r="H22" s="114">
        <f>V!S26</f>
        <v>0</v>
      </c>
      <c r="I22" s="115">
        <f>'IV'!S26</f>
        <v>0</v>
      </c>
      <c r="J22" s="114">
        <f>VII!S26</f>
        <v>0</v>
      </c>
      <c r="K22" s="115">
        <f>VIII!S26</f>
        <v>0</v>
      </c>
      <c r="L22" s="114">
        <f>IX!S26</f>
        <v>0</v>
      </c>
      <c r="M22" s="115">
        <f>X!S26</f>
        <v>0</v>
      </c>
      <c r="N22" s="114">
        <f>XI!S26</f>
        <v>0</v>
      </c>
      <c r="O22" s="115">
        <f>XII!S26</f>
        <v>0</v>
      </c>
      <c r="P22" s="91">
        <f>SUM(D22:O22)</f>
        <v>0</v>
      </c>
      <c r="Q22" s="27"/>
    </row>
    <row r="23" spans="1:17" ht="15" customHeight="1">
      <c r="A23" s="58">
        <f>HRÁČI!C25</f>
        <v>123</v>
      </c>
      <c r="B23" s="59" t="str">
        <f>HRÁČI!D25</f>
        <v>Jamečný</v>
      </c>
      <c r="C23" s="59">
        <f>HRÁČI!F25</f>
        <v>0</v>
      </c>
      <c r="D23" s="114">
        <f>I!S28</f>
        <v>0</v>
      </c>
      <c r="E23" s="115">
        <f>'II'!S28</f>
        <v>0</v>
      </c>
      <c r="F23" s="114">
        <f>III!S28</f>
        <v>0</v>
      </c>
      <c r="G23" s="115">
        <f>'IV'!S28</f>
        <v>0</v>
      </c>
      <c r="H23" s="114">
        <f>V!S28</f>
        <v>0</v>
      </c>
      <c r="I23" s="115">
        <f>'IV'!S28</f>
        <v>0</v>
      </c>
      <c r="J23" s="114">
        <f>VII!S28</f>
        <v>0</v>
      </c>
      <c r="K23" s="115">
        <f>VIII!S28</f>
        <v>0</v>
      </c>
      <c r="L23" s="114">
        <f>IX!S28</f>
        <v>0</v>
      </c>
      <c r="M23" s="115">
        <f>X!S28</f>
        <v>0</v>
      </c>
      <c r="N23" s="114">
        <f>XI!S28</f>
        <v>0</v>
      </c>
      <c r="O23" s="115">
        <f>XII!S28</f>
        <v>0</v>
      </c>
      <c r="P23" s="91">
        <f>SUM(D23:O23)</f>
        <v>0</v>
      </c>
      <c r="Q23" s="27"/>
    </row>
    <row r="24" spans="1:16" ht="15.75" customHeight="1">
      <c r="A24" s="58">
        <f>HRÁČI!C28</f>
        <v>126</v>
      </c>
      <c r="B24" s="59" t="str">
        <f>HRÁČI!D28</f>
        <v>Dohnány</v>
      </c>
      <c r="C24" s="59" t="str">
        <f>HRÁČI!F28</f>
        <v>Slovan</v>
      </c>
      <c r="D24" s="114">
        <f>I!S31</f>
        <v>0</v>
      </c>
      <c r="E24" s="115">
        <f>'II'!S31</f>
        <v>0</v>
      </c>
      <c r="F24" s="114">
        <f>III!S31</f>
        <v>0</v>
      </c>
      <c r="G24" s="115">
        <f>'IV'!S31</f>
        <v>0</v>
      </c>
      <c r="H24" s="114">
        <f>V!S31</f>
        <v>0</v>
      </c>
      <c r="I24" s="115">
        <f>'IV'!S31</f>
        <v>0</v>
      </c>
      <c r="J24" s="114">
        <f>VII!S31</f>
        <v>0</v>
      </c>
      <c r="K24" s="115">
        <f>VIII!S31</f>
        <v>0</v>
      </c>
      <c r="L24" s="114">
        <f>IX!S31</f>
        <v>0</v>
      </c>
      <c r="M24" s="115">
        <f>X!S31</f>
        <v>0</v>
      </c>
      <c r="N24" s="114">
        <f>XI!S31</f>
        <v>0</v>
      </c>
      <c r="O24" s="115">
        <f>XII!S31</f>
        <v>0</v>
      </c>
      <c r="P24" s="91">
        <f>SUM(D24:O24)</f>
        <v>0</v>
      </c>
    </row>
    <row r="25" spans="1:16" ht="15.75" customHeight="1">
      <c r="A25" s="58">
        <f>HRÁČI!C31</f>
        <v>129</v>
      </c>
      <c r="B25" s="59">
        <f>HRÁČI!D31</f>
        <v>0</v>
      </c>
      <c r="C25" s="59">
        <f>HRÁČI!F31</f>
        <v>0</v>
      </c>
      <c r="D25" s="114">
        <f>I!S34</f>
        <v>0</v>
      </c>
      <c r="E25" s="115">
        <f>'II'!S34</f>
        <v>0</v>
      </c>
      <c r="F25" s="114">
        <f>III!S34</f>
        <v>0</v>
      </c>
      <c r="G25" s="115">
        <f>'IV'!S34</f>
        <v>0</v>
      </c>
      <c r="H25" s="114">
        <f>V!S34</f>
        <v>0</v>
      </c>
      <c r="I25" s="115">
        <f>'IV'!S34</f>
        <v>0</v>
      </c>
      <c r="J25" s="114">
        <f>VII!S34</f>
        <v>0</v>
      </c>
      <c r="K25" s="115">
        <f>VIII!S34</f>
        <v>0</v>
      </c>
      <c r="L25" s="114">
        <f>IX!S34</f>
        <v>0</v>
      </c>
      <c r="M25" s="115">
        <f>X!S34</f>
        <v>0</v>
      </c>
      <c r="N25" s="114">
        <f>XI!S34</f>
        <v>0</v>
      </c>
      <c r="O25" s="115">
        <f>XII!S34</f>
        <v>0</v>
      </c>
      <c r="P25" s="91">
        <f>SUM(D25:O25)</f>
        <v>0</v>
      </c>
    </row>
    <row r="26" spans="1:16" ht="15.75" customHeight="1">
      <c r="A26" s="58">
        <f>HRÁČI!C32</f>
        <v>130</v>
      </c>
      <c r="B26" s="59" t="str">
        <f>HRÁČI!D32</f>
        <v>Lahučký</v>
      </c>
      <c r="C26" s="59" t="str">
        <f>HRÁČI!F32</f>
        <v>madar5</v>
      </c>
      <c r="D26" s="114">
        <f>I!S35</f>
        <v>0</v>
      </c>
      <c r="E26" s="115">
        <f>'II'!S35</f>
        <v>0</v>
      </c>
      <c r="F26" s="114">
        <f>III!S35</f>
        <v>0</v>
      </c>
      <c r="G26" s="115">
        <f>'IV'!S35</f>
        <v>0</v>
      </c>
      <c r="H26" s="114">
        <f>V!S35</f>
        <v>0</v>
      </c>
      <c r="I26" s="115">
        <f>'IV'!S35</f>
        <v>0</v>
      </c>
      <c r="J26" s="114">
        <f>VII!S35</f>
        <v>0</v>
      </c>
      <c r="K26" s="115">
        <f>VIII!S35</f>
        <v>0</v>
      </c>
      <c r="L26" s="114">
        <f>IX!S35</f>
        <v>0</v>
      </c>
      <c r="M26" s="115">
        <f>X!S35</f>
        <v>0</v>
      </c>
      <c r="N26" s="114">
        <f>XI!S35</f>
        <v>0</v>
      </c>
      <c r="O26" s="115">
        <f>XII!S35</f>
        <v>0</v>
      </c>
      <c r="P26" s="91">
        <f>SUM(D26:O26)</f>
        <v>0</v>
      </c>
    </row>
    <row r="27" spans="1:16" ht="15.75" customHeight="1">
      <c r="A27" s="58">
        <f>HRÁČI!C35</f>
        <v>133</v>
      </c>
      <c r="B27" s="59">
        <f>HRÁČI!D35</f>
        <v>0</v>
      </c>
      <c r="C27" s="59">
        <f>HRÁČI!F35</f>
        <v>0</v>
      </c>
      <c r="D27" s="114">
        <f>I!S38</f>
        <v>0</v>
      </c>
      <c r="E27" s="115">
        <f>'II'!S38</f>
        <v>0</v>
      </c>
      <c r="F27" s="114">
        <f>III!S38</f>
        <v>0</v>
      </c>
      <c r="G27" s="115">
        <f>'IV'!S38</f>
        <v>0</v>
      </c>
      <c r="H27" s="114">
        <f>V!S38</f>
        <v>0</v>
      </c>
      <c r="I27" s="115">
        <f>'IV'!S38</f>
        <v>0</v>
      </c>
      <c r="J27" s="114">
        <f>VII!S38</f>
        <v>0</v>
      </c>
      <c r="K27" s="115">
        <f>VIII!S38</f>
        <v>0</v>
      </c>
      <c r="L27" s="114">
        <f>IX!S38</f>
        <v>0</v>
      </c>
      <c r="M27" s="115">
        <f>X!S38</f>
        <v>0</v>
      </c>
      <c r="N27" s="114">
        <f>XI!S38</f>
        <v>0</v>
      </c>
      <c r="O27" s="115">
        <f>XII!S38</f>
        <v>0</v>
      </c>
      <c r="P27" s="91">
        <f>SUM(D27:O27)</f>
        <v>0</v>
      </c>
    </row>
    <row r="28" spans="1:16" ht="15.75" customHeight="1">
      <c r="A28" s="58">
        <f>HRÁČI!C36</f>
        <v>134</v>
      </c>
      <c r="B28" s="59">
        <f>HRÁČI!D36</f>
        <v>0</v>
      </c>
      <c r="C28" s="59">
        <f>HRÁČI!F36</f>
        <v>0</v>
      </c>
      <c r="D28" s="114">
        <f>I!S39</f>
        <v>0</v>
      </c>
      <c r="E28" s="115">
        <f>'II'!S39</f>
        <v>0</v>
      </c>
      <c r="F28" s="114">
        <f>III!S39</f>
        <v>0</v>
      </c>
      <c r="G28" s="115">
        <f>'IV'!S39</f>
        <v>0</v>
      </c>
      <c r="H28" s="114">
        <f>V!S39</f>
        <v>0</v>
      </c>
      <c r="I28" s="115">
        <f>'IV'!S39</f>
        <v>0</v>
      </c>
      <c r="J28" s="114">
        <f>VII!S39</f>
        <v>0</v>
      </c>
      <c r="K28" s="115">
        <f>VIII!S39</f>
        <v>0</v>
      </c>
      <c r="L28" s="114">
        <f>IX!S39</f>
        <v>0</v>
      </c>
      <c r="M28" s="115">
        <f>X!S39</f>
        <v>0</v>
      </c>
      <c r="N28" s="114">
        <f>XI!S39</f>
        <v>0</v>
      </c>
      <c r="O28" s="115">
        <f>XII!S39</f>
        <v>0</v>
      </c>
      <c r="P28" s="91">
        <f>SUM(D28:O28)</f>
        <v>0</v>
      </c>
    </row>
    <row r="29" spans="1:16" ht="15.75" customHeight="1">
      <c r="A29" s="58">
        <f>HRÁČI!C37</f>
        <v>135</v>
      </c>
      <c r="B29" s="59">
        <f>HRÁČI!D37</f>
        <v>0</v>
      </c>
      <c r="C29" s="59">
        <f>HRÁČI!F37</f>
        <v>0</v>
      </c>
      <c r="D29" s="114">
        <f>I!S40</f>
        <v>0</v>
      </c>
      <c r="E29" s="115">
        <f>'II'!S40</f>
        <v>0</v>
      </c>
      <c r="F29" s="114">
        <f>III!S40</f>
        <v>0</v>
      </c>
      <c r="G29" s="115">
        <f>'IV'!S40</f>
        <v>0</v>
      </c>
      <c r="H29" s="114">
        <f>V!S40</f>
        <v>0</v>
      </c>
      <c r="I29" s="115">
        <f>'IV'!S40</f>
        <v>0</v>
      </c>
      <c r="J29" s="114">
        <f>VII!S40</f>
        <v>0</v>
      </c>
      <c r="K29" s="115">
        <f>VIII!S40</f>
        <v>0</v>
      </c>
      <c r="L29" s="114">
        <f>IX!S40</f>
        <v>0</v>
      </c>
      <c r="M29" s="115">
        <f>X!S40</f>
        <v>0</v>
      </c>
      <c r="N29" s="114">
        <f>XI!S40</f>
        <v>0</v>
      </c>
      <c r="O29" s="115">
        <f>XII!S40</f>
        <v>0</v>
      </c>
      <c r="P29" s="91">
        <f>SUM(D29:O29)</f>
        <v>0</v>
      </c>
    </row>
    <row r="30" spans="1:16" ht="15.75" customHeight="1">
      <c r="A30" s="58">
        <f>HRÁČI!C15</f>
        <v>113</v>
      </c>
      <c r="B30" s="59" t="str">
        <f>HRÁČI!D15</f>
        <v>Danics</v>
      </c>
      <c r="C30" s="59">
        <f>HRÁČI!F15</f>
        <v>0</v>
      </c>
      <c r="D30" s="114">
        <f>I!S18</f>
        <v>-2.620000000000001</v>
      </c>
      <c r="E30" s="115">
        <f>'II'!S18</f>
        <v>-14.420000000000002</v>
      </c>
      <c r="F30" s="114">
        <f>III!S18</f>
        <v>13.059999999999999</v>
      </c>
      <c r="G30" s="115">
        <f>'IV'!S18</f>
        <v>0</v>
      </c>
      <c r="H30" s="114">
        <f>V!S18</f>
        <v>0</v>
      </c>
      <c r="I30" s="115">
        <f>'IV'!S18</f>
        <v>0</v>
      </c>
      <c r="J30" s="114">
        <f>VII!S18</f>
        <v>0</v>
      </c>
      <c r="K30" s="115">
        <f>VIII!S18</f>
        <v>0</v>
      </c>
      <c r="L30" s="114">
        <f>IX!S18</f>
        <v>0</v>
      </c>
      <c r="M30" s="115">
        <f>X!S18</f>
        <v>0</v>
      </c>
      <c r="N30" s="114">
        <f>XI!S18</f>
        <v>0</v>
      </c>
      <c r="O30" s="115">
        <f>XII!S18</f>
        <v>0</v>
      </c>
      <c r="P30" s="91">
        <f>SUM(D30:O30)</f>
        <v>-3.980000000000004</v>
      </c>
    </row>
    <row r="31" spans="1:16" ht="15.75" customHeight="1">
      <c r="A31" s="58">
        <f>HRÁČI!C27</f>
        <v>125</v>
      </c>
      <c r="B31" s="59" t="str">
        <f>HRÁČI!D27</f>
        <v>Slivovič</v>
      </c>
      <c r="C31" s="59" t="str">
        <f>HRÁČI!F27</f>
        <v>Mizu</v>
      </c>
      <c r="D31" s="114">
        <f>I!S30</f>
        <v>0</v>
      </c>
      <c r="E31" s="115">
        <f>'II'!S30</f>
        <v>-4.5</v>
      </c>
      <c r="F31" s="114">
        <f>III!S30</f>
        <v>0</v>
      </c>
      <c r="G31" s="115">
        <f>'IV'!S30</f>
        <v>0</v>
      </c>
      <c r="H31" s="114">
        <f>V!S30</f>
        <v>0</v>
      </c>
      <c r="I31" s="115">
        <f>'IV'!S30</f>
        <v>0</v>
      </c>
      <c r="J31" s="114">
        <f>VII!S30</f>
        <v>0</v>
      </c>
      <c r="K31" s="115">
        <f>VIII!S30</f>
        <v>0</v>
      </c>
      <c r="L31" s="114">
        <f>IX!S30</f>
        <v>0</v>
      </c>
      <c r="M31" s="115">
        <f>X!S30</f>
        <v>0</v>
      </c>
      <c r="N31" s="114">
        <f>XI!S30</f>
        <v>0</v>
      </c>
      <c r="O31" s="115">
        <f>XII!S30</f>
        <v>0</v>
      </c>
      <c r="P31" s="91">
        <f>SUM(D31:O31)</f>
        <v>-4.5</v>
      </c>
    </row>
    <row r="32" spans="1:16" ht="15.75" customHeight="1">
      <c r="A32" s="58">
        <f>HRÁČI!C33</f>
        <v>131</v>
      </c>
      <c r="B32" s="59" t="str">
        <f>HRÁČI!D33</f>
        <v>Gregor</v>
      </c>
      <c r="C32" s="59">
        <f>HRÁČI!F33</f>
        <v>0</v>
      </c>
      <c r="D32" s="114">
        <f>I!S36</f>
        <v>-3.6999999999999993</v>
      </c>
      <c r="E32" s="115">
        <f>'II'!S36</f>
        <v>-8.120000000000001</v>
      </c>
      <c r="F32" s="114">
        <f>III!S36</f>
        <v>5.5200000000000005</v>
      </c>
      <c r="G32" s="115">
        <f>'IV'!S36</f>
        <v>0</v>
      </c>
      <c r="H32" s="114">
        <f>V!S36</f>
        <v>0</v>
      </c>
      <c r="I32" s="115">
        <f>'IV'!S36</f>
        <v>0</v>
      </c>
      <c r="J32" s="114">
        <f>VII!S36</f>
        <v>0</v>
      </c>
      <c r="K32" s="115">
        <f>VIII!S36</f>
        <v>0</v>
      </c>
      <c r="L32" s="114">
        <f>IX!S36</f>
        <v>0</v>
      </c>
      <c r="M32" s="115">
        <f>X!S36</f>
        <v>0</v>
      </c>
      <c r="N32" s="114">
        <f>XI!S36</f>
        <v>0</v>
      </c>
      <c r="O32" s="115">
        <f>XII!S36</f>
        <v>0</v>
      </c>
      <c r="P32" s="91">
        <f>SUM(D32:O32)</f>
        <v>-6.3</v>
      </c>
    </row>
    <row r="33" spans="1:16" ht="15.75" customHeight="1">
      <c r="A33" s="58">
        <f>HRÁČI!C9</f>
        <v>107</v>
      </c>
      <c r="B33" s="59" t="str">
        <f>HRÁČI!D9</f>
        <v>Hegyi </v>
      </c>
      <c r="C33" s="59" t="str">
        <f>HRÁČI!F9</f>
        <v>Shad</v>
      </c>
      <c r="D33" s="114">
        <f>I!S12</f>
        <v>-21.36</v>
      </c>
      <c r="E33" s="115">
        <f>'II'!S12</f>
        <v>8.76</v>
      </c>
      <c r="F33" s="114">
        <f>III!S12</f>
        <v>-4.02</v>
      </c>
      <c r="G33" s="115">
        <f>'IV'!S12</f>
        <v>0</v>
      </c>
      <c r="H33" s="114">
        <f>V!S12</f>
        <v>0</v>
      </c>
      <c r="I33" s="115">
        <f>'IV'!S12</f>
        <v>0</v>
      </c>
      <c r="J33" s="114">
        <f>VII!S12</f>
        <v>0</v>
      </c>
      <c r="K33" s="115">
        <f>VIII!S12</f>
        <v>0</v>
      </c>
      <c r="L33" s="114">
        <f>IX!S12</f>
        <v>0</v>
      </c>
      <c r="M33" s="115">
        <f>X!S12</f>
        <v>0</v>
      </c>
      <c r="N33" s="114">
        <f>XI!S12</f>
        <v>0</v>
      </c>
      <c r="O33" s="115">
        <f>XII!S12</f>
        <v>0</v>
      </c>
      <c r="P33" s="91">
        <f>SUM(D33:O33)</f>
        <v>-16.619999999999997</v>
      </c>
    </row>
    <row r="34" spans="1:16" ht="15.75" customHeight="1">
      <c r="A34" s="58">
        <f>HRÁČI!C22</f>
        <v>120</v>
      </c>
      <c r="B34" s="59" t="str">
        <f>HRÁČI!D22</f>
        <v>Urban</v>
      </c>
      <c r="C34" s="59">
        <f>HRÁČI!F22</f>
        <v>0</v>
      </c>
      <c r="D34" s="114">
        <f>I!S25</f>
        <v>0</v>
      </c>
      <c r="E34" s="115">
        <f>'II'!S25</f>
        <v>-18.34</v>
      </c>
      <c r="F34" s="114">
        <f>III!S25</f>
        <v>0</v>
      </c>
      <c r="G34" s="115">
        <f>'IV'!S25</f>
        <v>0</v>
      </c>
      <c r="H34" s="114">
        <f>V!S25</f>
        <v>0</v>
      </c>
      <c r="I34" s="115">
        <f>'IV'!S25</f>
        <v>0</v>
      </c>
      <c r="J34" s="114">
        <f>VII!S25</f>
        <v>0</v>
      </c>
      <c r="K34" s="115">
        <f>VIII!S25</f>
        <v>0</v>
      </c>
      <c r="L34" s="114">
        <f>IX!S25</f>
        <v>0</v>
      </c>
      <c r="M34" s="115">
        <f>X!S25</f>
        <v>0</v>
      </c>
      <c r="N34" s="114">
        <f>XI!S25</f>
        <v>0</v>
      </c>
      <c r="O34" s="115">
        <f>XII!S25</f>
        <v>0</v>
      </c>
      <c r="P34" s="91">
        <f>SUM(D34:O34)</f>
        <v>-18.34</v>
      </c>
    </row>
    <row r="35" spans="1:16" ht="15.75" customHeight="1">
      <c r="A35" s="58">
        <f>HRÁČI!C30</f>
        <v>128</v>
      </c>
      <c r="B35" s="59" t="str">
        <f>HRÁČI!D30</f>
        <v>Alfoldy</v>
      </c>
      <c r="C35" s="59">
        <f>HRÁČI!F30</f>
        <v>0</v>
      </c>
      <c r="D35" s="114">
        <f>I!S33</f>
        <v>-10.879999999999999</v>
      </c>
      <c r="E35" s="115">
        <f>'II'!S33</f>
        <v>-11.84</v>
      </c>
      <c r="F35" s="114">
        <f>III!S33</f>
        <v>-0.45999999999999996</v>
      </c>
      <c r="G35" s="115">
        <f>'IV'!S33</f>
        <v>0</v>
      </c>
      <c r="H35" s="114">
        <f>V!S33</f>
        <v>0</v>
      </c>
      <c r="I35" s="115">
        <f>'IV'!S33</f>
        <v>0</v>
      </c>
      <c r="J35" s="114">
        <f>VII!S33</f>
        <v>0</v>
      </c>
      <c r="K35" s="115">
        <f>VIII!S33</f>
        <v>0</v>
      </c>
      <c r="L35" s="114">
        <f>IX!S33</f>
        <v>0</v>
      </c>
      <c r="M35" s="115">
        <f>X!S33</f>
        <v>0</v>
      </c>
      <c r="N35" s="114">
        <f>XI!S33</f>
        <v>0</v>
      </c>
      <c r="O35" s="115">
        <f>XII!S33</f>
        <v>0</v>
      </c>
      <c r="P35" s="91">
        <f>SUM(D35:O35)</f>
        <v>-23.18</v>
      </c>
    </row>
    <row r="36" spans="1:16" ht="15.75" customHeight="1">
      <c r="A36" s="58">
        <f>HRÁČI!C4</f>
        <v>102</v>
      </c>
      <c r="B36" s="59" t="str">
        <f>HRÁČI!D4</f>
        <v>Leskovský  </v>
      </c>
      <c r="C36" s="59" t="str">
        <f>HRÁČI!F4</f>
        <v>LeRo</v>
      </c>
      <c r="D36" s="114">
        <f>I!S7</f>
        <v>-29.66</v>
      </c>
      <c r="E36" s="115">
        <f>'II'!S7</f>
        <v>-10.54</v>
      </c>
      <c r="F36" s="114">
        <f>III!S7</f>
        <v>3.66</v>
      </c>
      <c r="G36" s="115">
        <f>'IV'!S7</f>
        <v>0</v>
      </c>
      <c r="H36" s="114">
        <f>V!S7</f>
        <v>0</v>
      </c>
      <c r="I36" s="115">
        <f>'IV'!S7</f>
        <v>0</v>
      </c>
      <c r="J36" s="114">
        <f>VII!S7</f>
        <v>0</v>
      </c>
      <c r="K36" s="115">
        <f>VIII!S7</f>
        <v>0</v>
      </c>
      <c r="L36" s="114">
        <f>IX!S7</f>
        <v>0</v>
      </c>
      <c r="M36" s="115">
        <f>X!S7</f>
        <v>0</v>
      </c>
      <c r="N36" s="114">
        <f>XI!S7</f>
        <v>0</v>
      </c>
      <c r="O36" s="115">
        <f>XII!S7</f>
        <v>0</v>
      </c>
      <c r="P36" s="91">
        <f>SUM(D36:O36)</f>
        <v>-36.540000000000006</v>
      </c>
    </row>
    <row r="37" spans="1:16" ht="15.75" customHeight="1">
      <c r="A37" s="58">
        <f>HRÁČI!C17</f>
        <v>115</v>
      </c>
      <c r="B37" s="59" t="str">
        <f>HRÁČI!D17</f>
        <v>Rigo</v>
      </c>
      <c r="C37" s="59">
        <f>HRÁČI!F17</f>
        <v>0</v>
      </c>
      <c r="D37" s="114">
        <f>I!S20</f>
        <v>-30.08</v>
      </c>
      <c r="E37" s="115">
        <f>'II'!S20</f>
        <v>4.0600000000000005</v>
      </c>
      <c r="F37" s="114">
        <f>III!S20</f>
        <v>-13.48</v>
      </c>
      <c r="G37" s="115">
        <f>'IV'!S20</f>
        <v>0</v>
      </c>
      <c r="H37" s="114">
        <f>V!S20</f>
        <v>0</v>
      </c>
      <c r="I37" s="115">
        <f>'IV'!S20</f>
        <v>0</v>
      </c>
      <c r="J37" s="114">
        <f>VII!S20</f>
        <v>0</v>
      </c>
      <c r="K37" s="115">
        <f>VIII!S20</f>
        <v>0</v>
      </c>
      <c r="L37" s="114">
        <f>IX!S20</f>
        <v>0</v>
      </c>
      <c r="M37" s="115">
        <f>X!S20</f>
        <v>0</v>
      </c>
      <c r="N37" s="114">
        <f>XI!S20</f>
        <v>0</v>
      </c>
      <c r="O37" s="115">
        <f>XII!S20</f>
        <v>0</v>
      </c>
      <c r="P37" s="91">
        <f>SUM(D37:O37)</f>
        <v>-39.5</v>
      </c>
    </row>
    <row r="38" spans="1:16" ht="15.75" customHeight="1">
      <c r="A38" s="58">
        <f>HRÁČI!C26</f>
        <v>124</v>
      </c>
      <c r="B38" s="59" t="str">
        <f>HRÁČI!D26</f>
        <v>Biely</v>
      </c>
      <c r="C38" s="59" t="str">
        <f>HRÁČI!F26</f>
        <v>petrik48</v>
      </c>
      <c r="D38" s="114">
        <f>I!S29</f>
        <v>11.44</v>
      </c>
      <c r="E38" s="115">
        <f>'II'!S29</f>
        <v>-30.74</v>
      </c>
      <c r="F38" s="114">
        <f>III!S29</f>
        <v>-26.22</v>
      </c>
      <c r="G38" s="115">
        <f>'IV'!S29</f>
        <v>0</v>
      </c>
      <c r="H38" s="114">
        <f>V!S29</f>
        <v>0</v>
      </c>
      <c r="I38" s="115">
        <f>'IV'!S29</f>
        <v>0</v>
      </c>
      <c r="J38" s="114">
        <f>VII!S29</f>
        <v>0</v>
      </c>
      <c r="K38" s="115">
        <f>VIII!S29</f>
        <v>0</v>
      </c>
      <c r="L38" s="114">
        <f>IX!S29</f>
        <v>0</v>
      </c>
      <c r="M38" s="115">
        <f>X!S29</f>
        <v>0</v>
      </c>
      <c r="N38" s="114">
        <f>XI!S29</f>
        <v>0</v>
      </c>
      <c r="O38" s="115">
        <f>XII!S29</f>
        <v>0</v>
      </c>
      <c r="P38" s="91">
        <f>SUM(D38:O38)</f>
        <v>-45.519999999999996</v>
      </c>
    </row>
    <row r="39" spans="1:16" ht="15.75" customHeight="1">
      <c r="A39" s="27"/>
      <c r="B39" s="27"/>
      <c r="C39" s="27"/>
      <c r="D39" s="116">
        <f aca="true" t="shared" si="0" ref="D39:P39">SUM(D4:D38)</f>
        <v>0</v>
      </c>
      <c r="E39" s="116">
        <f t="shared" si="0"/>
        <v>0</v>
      </c>
      <c r="F39" s="116">
        <f t="shared" si="0"/>
        <v>0</v>
      </c>
      <c r="G39" s="116">
        <f t="shared" si="0"/>
        <v>0</v>
      </c>
      <c r="H39" s="116">
        <f t="shared" si="0"/>
        <v>0</v>
      </c>
      <c r="I39" s="116">
        <f t="shared" si="0"/>
        <v>0</v>
      </c>
      <c r="J39" s="116">
        <f t="shared" si="0"/>
        <v>0</v>
      </c>
      <c r="K39" s="116">
        <f t="shared" si="0"/>
        <v>0</v>
      </c>
      <c r="L39" s="116">
        <f t="shared" si="0"/>
        <v>0</v>
      </c>
      <c r="M39" s="116">
        <f t="shared" si="0"/>
        <v>0</v>
      </c>
      <c r="N39" s="116">
        <f t="shared" si="0"/>
        <v>0</v>
      </c>
      <c r="O39" s="116">
        <f t="shared" si="0"/>
        <v>0</v>
      </c>
      <c r="P39" s="116">
        <f t="shared" si="0"/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3">
    <mergeCell ref="B1:E1"/>
    <mergeCell ref="B3:C3"/>
    <mergeCell ref="A1:A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6"/>
  <dimension ref="A1:X4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57421875" style="21" customWidth="1"/>
    <col min="2" max="2" width="6.00390625" style="23" customWidth="1"/>
    <col min="3" max="3" width="12.8515625" style="24" customWidth="1"/>
    <col min="4" max="5" width="7.28125" style="24" customWidth="1"/>
    <col min="6" max="17" width="7.7109375" style="21" customWidth="1"/>
    <col min="18" max="18" width="11.7109375" style="25" customWidth="1"/>
    <col min="19" max="19" width="9.140625" style="27" customWidth="1"/>
    <col min="20" max="20" width="9.140625" style="21" customWidth="1"/>
    <col min="21" max="23" width="9.140625" style="27" customWidth="1"/>
    <col min="24" max="16384" width="9.140625" style="21" customWidth="1"/>
  </cols>
  <sheetData>
    <row r="1" spans="3:23" ht="15.75">
      <c r="C1" s="100"/>
      <c r="D1" s="100"/>
      <c r="E1" s="100"/>
      <c r="Q1" s="25"/>
      <c r="R1" s="27"/>
      <c r="S1" s="21"/>
      <c r="T1" s="27"/>
      <c r="W1" s="21"/>
    </row>
    <row r="2" spans="2:23" ht="93" customHeight="1">
      <c r="B2" s="100"/>
      <c r="C2" s="100"/>
      <c r="D2" s="100"/>
      <c r="E2" s="100"/>
      <c r="Q2" s="25"/>
      <c r="R2" s="27"/>
      <c r="S2" s="21"/>
      <c r="T2" s="27"/>
      <c r="W2" s="21"/>
    </row>
    <row r="3" spans="1:23" ht="25.5" customHeight="1">
      <c r="A3" s="101" t="s">
        <v>51</v>
      </c>
      <c r="B3" s="102"/>
      <c r="C3" s="103"/>
      <c r="D3" s="103"/>
      <c r="E3" s="182" t="s">
        <v>133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27"/>
      <c r="S3" s="26"/>
      <c r="T3" s="27"/>
      <c r="W3" s="21"/>
    </row>
    <row r="4" spans="1:18" ht="18.75" customHeight="1">
      <c r="A4" s="127"/>
      <c r="B4" s="127"/>
      <c r="C4" s="128"/>
      <c r="D4" s="129"/>
      <c r="E4" s="129"/>
      <c r="F4" s="37" t="s">
        <v>28</v>
      </c>
      <c r="G4" s="37" t="s">
        <v>19</v>
      </c>
      <c r="H4" s="37" t="s">
        <v>20</v>
      </c>
      <c r="I4" s="37" t="s">
        <v>21</v>
      </c>
      <c r="J4" s="37" t="s">
        <v>22</v>
      </c>
      <c r="K4" s="37" t="s">
        <v>23</v>
      </c>
      <c r="L4" s="37" t="s">
        <v>24</v>
      </c>
      <c r="M4" s="77" t="s">
        <v>25</v>
      </c>
      <c r="N4" s="37" t="s">
        <v>26</v>
      </c>
      <c r="O4" s="37" t="s">
        <v>27</v>
      </c>
      <c r="P4" s="37" t="s">
        <v>39</v>
      </c>
      <c r="Q4" s="77" t="s">
        <v>40</v>
      </c>
      <c r="R4" s="131" t="s">
        <v>1</v>
      </c>
    </row>
    <row r="5" spans="1:20" ht="19.5" customHeight="1">
      <c r="A5" s="130" t="s">
        <v>29</v>
      </c>
      <c r="B5" s="130" t="s">
        <v>3</v>
      </c>
      <c r="C5" s="212" t="s">
        <v>4</v>
      </c>
      <c r="D5" s="213"/>
      <c r="E5" s="130" t="s">
        <v>65</v>
      </c>
      <c r="F5" s="98" t="s">
        <v>131</v>
      </c>
      <c r="G5" s="66" t="s">
        <v>134</v>
      </c>
      <c r="H5" s="65" t="s">
        <v>135</v>
      </c>
      <c r="I5" s="66"/>
      <c r="J5" s="65"/>
      <c r="K5" s="66"/>
      <c r="L5" s="65"/>
      <c r="M5" s="66"/>
      <c r="N5" s="65"/>
      <c r="O5" s="66"/>
      <c r="P5" s="65"/>
      <c r="Q5" s="66"/>
      <c r="R5" s="132" t="s">
        <v>0</v>
      </c>
      <c r="S5" s="29"/>
      <c r="T5" s="27"/>
    </row>
    <row r="6" spans="1:24" ht="15" customHeight="1">
      <c r="A6" s="7">
        <v>1</v>
      </c>
      <c r="B6" s="126">
        <f>HRÁČI!C29</f>
        <v>127</v>
      </c>
      <c r="C6" s="147" t="str">
        <f>HRÁČI!D29</f>
        <v>Gavula</v>
      </c>
      <c r="D6" s="148" t="str">
        <f>HRÁČI!E29</f>
        <v>Gabriel</v>
      </c>
      <c r="E6" s="156">
        <f>HRÁČI!F29</f>
        <v>0</v>
      </c>
      <c r="F6" s="104">
        <f>I!W32</f>
        <v>11</v>
      </c>
      <c r="G6" s="105">
        <f>'II'!W32</f>
        <v>32</v>
      </c>
      <c r="H6" s="179">
        <f>III!W32</f>
        <v>36</v>
      </c>
      <c r="I6" s="105">
        <f>'IV'!W32</f>
        <v>0</v>
      </c>
      <c r="J6" s="104">
        <f>V!W32</f>
        <v>0</v>
      </c>
      <c r="K6" s="105">
        <f>VI!W32</f>
        <v>0</v>
      </c>
      <c r="L6" s="104">
        <f>VII!W32</f>
        <v>0</v>
      </c>
      <c r="M6" s="105">
        <f>VIII!W32</f>
        <v>0</v>
      </c>
      <c r="N6" s="104">
        <f>IX!W32</f>
        <v>0</v>
      </c>
      <c r="O6" s="105">
        <f>X!W32</f>
        <v>0</v>
      </c>
      <c r="P6" s="104">
        <f>XI!W32</f>
        <v>0</v>
      </c>
      <c r="Q6" s="105">
        <f>XII!W32</f>
        <v>0</v>
      </c>
      <c r="R6" s="125">
        <f>SUM(F6:Q6)</f>
        <v>79</v>
      </c>
      <c r="T6" s="27"/>
      <c r="X6" s="30"/>
    </row>
    <row r="7" spans="1:24" ht="15" customHeight="1">
      <c r="A7" s="7">
        <v>2</v>
      </c>
      <c r="B7" s="126">
        <f>HRÁČI!C3</f>
        <v>101</v>
      </c>
      <c r="C7" s="143" t="str">
        <f>HRÁČI!D3</f>
        <v>Dobiaš</v>
      </c>
      <c r="D7" s="144" t="str">
        <f>HRÁČI!E3</f>
        <v>Martin</v>
      </c>
      <c r="E7" s="150" t="str">
        <f>HRÁČI!F3</f>
        <v>mxd</v>
      </c>
      <c r="F7" s="104">
        <f>I!W6</f>
        <v>19</v>
      </c>
      <c r="G7" s="105">
        <f>'II'!W6</f>
        <v>33</v>
      </c>
      <c r="H7" s="104">
        <f>III!W6</f>
        <v>14</v>
      </c>
      <c r="I7" s="105">
        <f>'IV'!W6</f>
        <v>0</v>
      </c>
      <c r="J7" s="104">
        <f>V!W6</f>
        <v>0</v>
      </c>
      <c r="K7" s="105">
        <f>VI!W6</f>
        <v>0</v>
      </c>
      <c r="L7" s="104">
        <f>VII!W6</f>
        <v>0</v>
      </c>
      <c r="M7" s="105">
        <f>VIII!W6</f>
        <v>0</v>
      </c>
      <c r="N7" s="104">
        <f>IX!W6</f>
        <v>0</v>
      </c>
      <c r="O7" s="105">
        <f>X!W6</f>
        <v>0</v>
      </c>
      <c r="P7" s="104">
        <f>XI!W6</f>
        <v>0</v>
      </c>
      <c r="Q7" s="105">
        <f>XII!W6</f>
        <v>0</v>
      </c>
      <c r="R7" s="125">
        <f>SUM(F7:Q7)</f>
        <v>66</v>
      </c>
      <c r="T7" s="27"/>
      <c r="X7" s="30"/>
    </row>
    <row r="8" spans="1:24" ht="15" customHeight="1">
      <c r="A8" s="7">
        <v>3</v>
      </c>
      <c r="B8" s="126">
        <f>HRÁČI!C6</f>
        <v>104</v>
      </c>
      <c r="C8" s="143" t="str">
        <f>HRÁČI!D6</f>
        <v>Vavrík  </v>
      </c>
      <c r="D8" s="144" t="str">
        <f>HRÁČI!E6</f>
        <v>Roman</v>
      </c>
      <c r="E8" s="156" t="str">
        <f>HRÁČI!F6</f>
        <v>Iv4n Sr.</v>
      </c>
      <c r="F8" s="104">
        <f>I!W9</f>
        <v>23</v>
      </c>
      <c r="G8" s="105">
        <f>'II'!W9</f>
        <v>21</v>
      </c>
      <c r="H8" s="104">
        <f>III!W9</f>
        <v>21</v>
      </c>
      <c r="I8" s="105">
        <f>'IV'!W9</f>
        <v>0</v>
      </c>
      <c r="J8" s="104">
        <f>V!W9</f>
        <v>0</v>
      </c>
      <c r="K8" s="105">
        <f>VI!W9</f>
        <v>0</v>
      </c>
      <c r="L8" s="104">
        <f>VII!W9</f>
        <v>0</v>
      </c>
      <c r="M8" s="105">
        <f>VIII!W9</f>
        <v>0</v>
      </c>
      <c r="N8" s="104">
        <f>IX!W9</f>
        <v>0</v>
      </c>
      <c r="O8" s="105">
        <f>X!W9</f>
        <v>0</v>
      </c>
      <c r="P8" s="104">
        <f>XI!W9</f>
        <v>0</v>
      </c>
      <c r="Q8" s="105">
        <f>XII!W9</f>
        <v>0</v>
      </c>
      <c r="R8" s="125">
        <f>SUM(F8:Q8)</f>
        <v>65</v>
      </c>
      <c r="T8" s="27"/>
      <c r="X8" s="30"/>
    </row>
    <row r="9" spans="1:24" ht="15" customHeight="1">
      <c r="A9" s="7">
        <v>4</v>
      </c>
      <c r="B9" s="126">
        <f>HRÁČI!C34</f>
        <v>132</v>
      </c>
      <c r="C9" s="147" t="str">
        <f>HRÁČI!D34</f>
        <v>Mútala</v>
      </c>
      <c r="D9" s="148" t="str">
        <f>HRÁČI!E34</f>
        <v>Ján</v>
      </c>
      <c r="E9" s="180" t="str">
        <f>HRÁČI!F34</f>
        <v>Mutoli</v>
      </c>
      <c r="F9" s="104">
        <f>I!W37</f>
        <v>15</v>
      </c>
      <c r="G9" s="105">
        <f>'II'!W37</f>
        <v>29</v>
      </c>
      <c r="H9" s="104">
        <f>III!W37</f>
        <v>19</v>
      </c>
      <c r="I9" s="105">
        <f>'IV'!W37</f>
        <v>0</v>
      </c>
      <c r="J9" s="104">
        <f>V!W37</f>
        <v>0</v>
      </c>
      <c r="K9" s="105">
        <f>VI!W37</f>
        <v>0</v>
      </c>
      <c r="L9" s="104">
        <f>VII!W37</f>
        <v>0</v>
      </c>
      <c r="M9" s="105">
        <f>VIII!W37</f>
        <v>0</v>
      </c>
      <c r="N9" s="104">
        <f>IX!W37</f>
        <v>0</v>
      </c>
      <c r="O9" s="105">
        <f>X!W37</f>
        <v>0</v>
      </c>
      <c r="P9" s="104">
        <f>XI!W37</f>
        <v>0</v>
      </c>
      <c r="Q9" s="105">
        <f>XII!W37</f>
        <v>0</v>
      </c>
      <c r="R9" s="125">
        <f>SUM(F9:Q9)</f>
        <v>63</v>
      </c>
      <c r="T9" s="27"/>
      <c r="X9" s="31"/>
    </row>
    <row r="10" spans="1:24" ht="15" customHeight="1">
      <c r="A10" s="7">
        <v>5</v>
      </c>
      <c r="B10" s="126">
        <f>HRÁČI!C15</f>
        <v>113</v>
      </c>
      <c r="C10" s="147" t="str">
        <f>HRÁČI!D15</f>
        <v>Danics</v>
      </c>
      <c r="D10" s="148" t="str">
        <f>HRÁČI!E15</f>
        <v>Erich</v>
      </c>
      <c r="E10" s="156">
        <f>HRÁČI!F15</f>
        <v>0</v>
      </c>
      <c r="F10" s="104">
        <f>I!W18</f>
        <v>16</v>
      </c>
      <c r="G10" s="105">
        <f>'II'!W18</f>
        <v>17</v>
      </c>
      <c r="H10" s="104">
        <f>III!W18</f>
        <v>26</v>
      </c>
      <c r="I10" s="105">
        <f>'IV'!W18</f>
        <v>0</v>
      </c>
      <c r="J10" s="104">
        <f>V!W18</f>
        <v>0</v>
      </c>
      <c r="K10" s="105">
        <f>VI!W18</f>
        <v>0</v>
      </c>
      <c r="L10" s="104">
        <f>VII!W18</f>
        <v>0</v>
      </c>
      <c r="M10" s="105">
        <f>VIII!W18</f>
        <v>0</v>
      </c>
      <c r="N10" s="104">
        <f>IX!W18</f>
        <v>0</v>
      </c>
      <c r="O10" s="105">
        <f>X!W18</f>
        <v>0</v>
      </c>
      <c r="P10" s="104">
        <f>XI!W18</f>
        <v>0</v>
      </c>
      <c r="Q10" s="105">
        <f>XII!W18</f>
        <v>0</v>
      </c>
      <c r="R10" s="125">
        <f>SUM(F10:Q10)</f>
        <v>59</v>
      </c>
      <c r="T10" s="27"/>
      <c r="X10" s="31"/>
    </row>
    <row r="11" spans="1:24" ht="15" customHeight="1">
      <c r="A11" s="7">
        <v>6</v>
      </c>
      <c r="B11" s="126">
        <f>HRÁČI!C24</f>
        <v>122</v>
      </c>
      <c r="C11" s="147" t="str">
        <f>HRÁČI!D24</f>
        <v>Šereš</v>
      </c>
      <c r="D11" s="148" t="str">
        <f>HRÁČI!E24</f>
        <v>Karol</v>
      </c>
      <c r="E11" s="156">
        <f>HRÁČI!F24</f>
        <v>0</v>
      </c>
      <c r="F11" s="179">
        <f>I!W27</f>
        <v>35</v>
      </c>
      <c r="G11" s="105">
        <f>'II'!W27</f>
        <v>7</v>
      </c>
      <c r="H11" s="104">
        <f>III!W27</f>
        <v>12</v>
      </c>
      <c r="I11" s="105">
        <f>'IV'!W27</f>
        <v>0</v>
      </c>
      <c r="J11" s="104">
        <f>V!W27</f>
        <v>0</v>
      </c>
      <c r="K11" s="105">
        <f>VI!W27</f>
        <v>0</v>
      </c>
      <c r="L11" s="104">
        <f>VII!W27</f>
        <v>0</v>
      </c>
      <c r="M11" s="105">
        <f>VIII!W27</f>
        <v>0</v>
      </c>
      <c r="N11" s="104">
        <f>IX!W27</f>
        <v>0</v>
      </c>
      <c r="O11" s="105">
        <f>X!W27</f>
        <v>0</v>
      </c>
      <c r="P11" s="104">
        <f>XI!W27</f>
        <v>0</v>
      </c>
      <c r="Q11" s="105">
        <f>XII!W27</f>
        <v>0</v>
      </c>
      <c r="R11" s="125">
        <f>SUM(F11:Q11)</f>
        <v>54</v>
      </c>
      <c r="T11" s="27"/>
      <c r="X11" s="31"/>
    </row>
    <row r="12" spans="1:24" ht="15" customHeight="1">
      <c r="A12" s="7">
        <v>7</v>
      </c>
      <c r="B12" s="126">
        <f>HRÁČI!C5</f>
        <v>103</v>
      </c>
      <c r="C12" s="143" t="str">
        <f>HRÁČI!D5</f>
        <v>Kazimír </v>
      </c>
      <c r="D12" s="144" t="str">
        <f>HRÁČI!E5</f>
        <v>Jozef</v>
      </c>
      <c r="E12" s="151">
        <f>HRÁČI!F5</f>
        <v>0</v>
      </c>
      <c r="F12" s="104">
        <f>I!W8</f>
        <v>19</v>
      </c>
      <c r="G12" s="105">
        <f>'II'!W8</f>
        <v>19</v>
      </c>
      <c r="H12" s="104">
        <f>III!W8</f>
        <v>16</v>
      </c>
      <c r="I12" s="105">
        <f>'IV'!W8</f>
        <v>0</v>
      </c>
      <c r="J12" s="104">
        <f>V!W8</f>
        <v>0</v>
      </c>
      <c r="K12" s="105">
        <f>VI!W8</f>
        <v>0</v>
      </c>
      <c r="L12" s="104">
        <f>VII!W8</f>
        <v>0</v>
      </c>
      <c r="M12" s="105">
        <f>VIII!W8</f>
        <v>0</v>
      </c>
      <c r="N12" s="104">
        <f>IX!W8</f>
        <v>0</v>
      </c>
      <c r="O12" s="105">
        <f>X!W8</f>
        <v>0</v>
      </c>
      <c r="P12" s="104">
        <f>XI!W8</f>
        <v>0</v>
      </c>
      <c r="Q12" s="105">
        <f>XII!W8</f>
        <v>0</v>
      </c>
      <c r="R12" s="125">
        <f>SUM(F12:Q12)</f>
        <v>54</v>
      </c>
      <c r="T12" s="27"/>
      <c r="X12" s="31"/>
    </row>
    <row r="13" spans="1:24" ht="15" customHeight="1">
      <c r="A13" s="7">
        <v>8</v>
      </c>
      <c r="B13" s="126">
        <f>HRÁČI!C18</f>
        <v>116</v>
      </c>
      <c r="C13" s="147" t="str">
        <f>HRÁČI!D18</f>
        <v>Učník</v>
      </c>
      <c r="D13" s="148" t="str">
        <f>HRÁČI!E18</f>
        <v>Stanislav</v>
      </c>
      <c r="E13" s="151">
        <f>HRÁČI!F18</f>
        <v>0</v>
      </c>
      <c r="F13" s="104">
        <f>I!W21</f>
        <v>17</v>
      </c>
      <c r="G13" s="105">
        <f>'II'!W21</f>
        <v>15</v>
      </c>
      <c r="H13" s="104">
        <f>III!W21</f>
        <v>15</v>
      </c>
      <c r="I13" s="105">
        <f>'IV'!W21</f>
        <v>0</v>
      </c>
      <c r="J13" s="104">
        <f>V!W21</f>
        <v>0</v>
      </c>
      <c r="K13" s="105">
        <f>VI!W21</f>
        <v>0</v>
      </c>
      <c r="L13" s="104">
        <f>VII!W21</f>
        <v>0</v>
      </c>
      <c r="M13" s="105">
        <f>VIII!W21</f>
        <v>0</v>
      </c>
      <c r="N13" s="104">
        <f>IX!W21</f>
        <v>0</v>
      </c>
      <c r="O13" s="105">
        <f>X!W21</f>
        <v>0</v>
      </c>
      <c r="P13" s="104">
        <f>XI!W21</f>
        <v>0</v>
      </c>
      <c r="Q13" s="105">
        <f>XII!W21</f>
        <v>0</v>
      </c>
      <c r="R13" s="125">
        <f>SUM(F13:Q13)</f>
        <v>47</v>
      </c>
      <c r="T13" s="27"/>
      <c r="X13" s="31"/>
    </row>
    <row r="14" spans="1:24" ht="15" customHeight="1">
      <c r="A14" s="7">
        <v>9</v>
      </c>
      <c r="B14" s="126">
        <f>HRÁČI!C33</f>
        <v>131</v>
      </c>
      <c r="C14" s="147" t="str">
        <f>HRÁČI!D33</f>
        <v>Gregor</v>
      </c>
      <c r="D14" s="148" t="str">
        <f>HRÁČI!E33</f>
        <v>Vladimír</v>
      </c>
      <c r="E14" s="178">
        <f>HRÁČI!F33</f>
        <v>0</v>
      </c>
      <c r="F14" s="104">
        <f>I!W36</f>
        <v>15</v>
      </c>
      <c r="G14" s="105">
        <f>'II'!W36</f>
        <v>12</v>
      </c>
      <c r="H14" s="104">
        <f>III!W36</f>
        <v>20</v>
      </c>
      <c r="I14" s="105">
        <f>'IV'!W36</f>
        <v>0</v>
      </c>
      <c r="J14" s="104">
        <f>V!W36</f>
        <v>0</v>
      </c>
      <c r="K14" s="105">
        <f>VI!W36</f>
        <v>0</v>
      </c>
      <c r="L14" s="104">
        <f>VII!W36</f>
        <v>0</v>
      </c>
      <c r="M14" s="105">
        <f>VIII!W36</f>
        <v>0</v>
      </c>
      <c r="N14" s="104">
        <f>IX!W36</f>
        <v>0</v>
      </c>
      <c r="O14" s="105">
        <f>X!W36</f>
        <v>0</v>
      </c>
      <c r="P14" s="104">
        <f>XI!W36</f>
        <v>0</v>
      </c>
      <c r="Q14" s="105">
        <f>XII!W36</f>
        <v>0</v>
      </c>
      <c r="R14" s="125">
        <f>SUM(F14:Q14)</f>
        <v>47</v>
      </c>
      <c r="T14" s="27"/>
      <c r="X14" s="31"/>
    </row>
    <row r="15" spans="1:24" ht="15" customHeight="1">
      <c r="A15" s="7">
        <v>10</v>
      </c>
      <c r="B15" s="126">
        <f>HRÁČI!C8</f>
        <v>106</v>
      </c>
      <c r="C15" s="145" t="str">
        <f>HRÁČI!D8</f>
        <v>Bisák </v>
      </c>
      <c r="D15" s="146" t="str">
        <f>HRÁČI!E8</f>
        <v>Viliam</v>
      </c>
      <c r="E15" s="181">
        <f>HRÁČI!F8</f>
        <v>0</v>
      </c>
      <c r="F15" s="104" t="str">
        <f>I!W11</f>
        <v>N</v>
      </c>
      <c r="G15" s="179">
        <f>'II'!W11</f>
        <v>35</v>
      </c>
      <c r="H15" s="104">
        <f>III!W11</f>
        <v>11</v>
      </c>
      <c r="I15" s="105">
        <f>'IV'!W11</f>
        <v>0</v>
      </c>
      <c r="J15" s="104">
        <f>V!W11</f>
        <v>0</v>
      </c>
      <c r="K15" s="105">
        <f>VI!W11</f>
        <v>0</v>
      </c>
      <c r="L15" s="104">
        <f>VII!W11</f>
        <v>0</v>
      </c>
      <c r="M15" s="105">
        <f>VIII!W11</f>
        <v>0</v>
      </c>
      <c r="N15" s="104">
        <f>IX!W11</f>
        <v>0</v>
      </c>
      <c r="O15" s="105">
        <f>X!W11</f>
        <v>0</v>
      </c>
      <c r="P15" s="104">
        <f>XI!W11</f>
        <v>0</v>
      </c>
      <c r="Q15" s="105">
        <f>XII!W11</f>
        <v>0</v>
      </c>
      <c r="R15" s="125">
        <f>SUM(F15:Q15)</f>
        <v>46</v>
      </c>
      <c r="T15" s="27"/>
      <c r="X15" s="31"/>
    </row>
    <row r="16" spans="1:24" ht="15" customHeight="1">
      <c r="A16" s="7">
        <v>11</v>
      </c>
      <c r="B16" s="126">
        <f>HRÁČI!C30</f>
        <v>128</v>
      </c>
      <c r="C16" s="175" t="str">
        <f>HRÁČI!D30</f>
        <v>Alfoldy</v>
      </c>
      <c r="D16" s="176" t="str">
        <f>HRÁČI!E30</f>
        <v>František</v>
      </c>
      <c r="E16" s="178">
        <f>HRÁČI!F30</f>
        <v>0</v>
      </c>
      <c r="F16" s="104">
        <f>I!W33</f>
        <v>14</v>
      </c>
      <c r="G16" s="105">
        <f>'II'!W33</f>
        <v>13</v>
      </c>
      <c r="H16" s="104">
        <f>III!W33</f>
        <v>18</v>
      </c>
      <c r="I16" s="105">
        <f>'IV'!W33</f>
        <v>0</v>
      </c>
      <c r="J16" s="104">
        <f>V!W33</f>
        <v>0</v>
      </c>
      <c r="K16" s="105">
        <f>VI!W33</f>
        <v>0</v>
      </c>
      <c r="L16" s="104">
        <f>VII!W33</f>
        <v>0</v>
      </c>
      <c r="M16" s="105">
        <f>VIII!W33</f>
        <v>0</v>
      </c>
      <c r="N16" s="104">
        <f>IX!W33</f>
        <v>0</v>
      </c>
      <c r="O16" s="105">
        <f>X!W33</f>
        <v>0</v>
      </c>
      <c r="P16" s="104">
        <f>XI!W33</f>
        <v>0</v>
      </c>
      <c r="Q16" s="105">
        <f>XII!W33</f>
        <v>0</v>
      </c>
      <c r="R16" s="125">
        <f>SUM(F16:Q16)</f>
        <v>45</v>
      </c>
      <c r="T16" s="27"/>
      <c r="X16" s="31"/>
    </row>
    <row r="17" spans="1:24" ht="15" customHeight="1">
      <c r="A17" s="7">
        <v>12</v>
      </c>
      <c r="B17" s="142">
        <f>HRÁČI!C9</f>
        <v>107</v>
      </c>
      <c r="C17" s="147" t="str">
        <f>HRÁČI!D9</f>
        <v>Hegyi </v>
      </c>
      <c r="D17" s="148" t="str">
        <f>HRÁČI!E9</f>
        <v>Juraj</v>
      </c>
      <c r="E17" s="152" t="str">
        <f>HRÁČI!F9</f>
        <v>Shad</v>
      </c>
      <c r="F17" s="104">
        <f>I!W12</f>
        <v>12</v>
      </c>
      <c r="G17" s="105">
        <f>'II'!W12</f>
        <v>20</v>
      </c>
      <c r="H17" s="104">
        <f>III!W12</f>
        <v>12</v>
      </c>
      <c r="I17" s="105">
        <f>'IV'!W12</f>
        <v>0</v>
      </c>
      <c r="J17" s="104">
        <f>V!W12</f>
        <v>0</v>
      </c>
      <c r="K17" s="105">
        <f>VI!W12</f>
        <v>0</v>
      </c>
      <c r="L17" s="104">
        <f>VII!W12</f>
        <v>0</v>
      </c>
      <c r="M17" s="105">
        <f>VIII!W12</f>
        <v>0</v>
      </c>
      <c r="N17" s="104">
        <f>IX!W12</f>
        <v>0</v>
      </c>
      <c r="O17" s="105">
        <f>X!W12</f>
        <v>0</v>
      </c>
      <c r="P17" s="104">
        <f>XI!W12</f>
        <v>0</v>
      </c>
      <c r="Q17" s="105">
        <f>XII!W12</f>
        <v>0</v>
      </c>
      <c r="R17" s="125">
        <f>SUM(F17:Q17)</f>
        <v>44</v>
      </c>
      <c r="T17" s="27"/>
      <c r="X17" s="31"/>
    </row>
    <row r="18" spans="1:24" ht="15" customHeight="1">
      <c r="A18" s="7">
        <v>13</v>
      </c>
      <c r="B18" s="126">
        <f>HRÁČI!C17</f>
        <v>115</v>
      </c>
      <c r="C18" s="154" t="str">
        <f>HRÁČI!D17</f>
        <v>Rigo</v>
      </c>
      <c r="D18" s="155" t="str">
        <f>HRÁČI!E17</f>
        <v>Ľudovít</v>
      </c>
      <c r="E18" s="151">
        <f>HRÁČI!F17</f>
        <v>0</v>
      </c>
      <c r="F18" s="104">
        <f>I!W20</f>
        <v>8</v>
      </c>
      <c r="G18" s="105">
        <f>'II'!W20</f>
        <v>20</v>
      </c>
      <c r="H18" s="104">
        <f>III!W20</f>
        <v>10</v>
      </c>
      <c r="I18" s="105">
        <f>'IV'!W20</f>
        <v>0</v>
      </c>
      <c r="J18" s="104">
        <f>V!W20</f>
        <v>0</v>
      </c>
      <c r="K18" s="105">
        <f>VI!W20</f>
        <v>0</v>
      </c>
      <c r="L18" s="104">
        <f>VII!W20</f>
        <v>0</v>
      </c>
      <c r="M18" s="105">
        <f>VIII!W20</f>
        <v>0</v>
      </c>
      <c r="N18" s="104">
        <f>IX!W20</f>
        <v>0</v>
      </c>
      <c r="O18" s="105">
        <f>X!W20</f>
        <v>0</v>
      </c>
      <c r="P18" s="104">
        <f>XI!W20</f>
        <v>0</v>
      </c>
      <c r="Q18" s="105">
        <f>XII!W20</f>
        <v>0</v>
      </c>
      <c r="R18" s="125">
        <f>SUM(F18:Q18)</f>
        <v>38</v>
      </c>
      <c r="T18" s="27"/>
      <c r="X18" s="31"/>
    </row>
    <row r="19" spans="1:24" ht="15" customHeight="1">
      <c r="A19" s="7">
        <v>14</v>
      </c>
      <c r="B19" s="126">
        <f>HRÁČI!C4</f>
        <v>102</v>
      </c>
      <c r="C19" s="143" t="str">
        <f>HRÁČI!D4</f>
        <v>Leskovský  </v>
      </c>
      <c r="D19" s="144" t="str">
        <f>HRÁČI!E4</f>
        <v>Roman</v>
      </c>
      <c r="E19" s="181" t="str">
        <f>HRÁČI!F4</f>
        <v>LeRo</v>
      </c>
      <c r="F19" s="104">
        <f>I!W7</f>
        <v>5</v>
      </c>
      <c r="G19" s="105">
        <f>'II'!W7</f>
        <v>12</v>
      </c>
      <c r="H19" s="104">
        <f>III!W7</f>
        <v>17</v>
      </c>
      <c r="I19" s="105">
        <f>'IV'!W7</f>
        <v>0</v>
      </c>
      <c r="J19" s="104">
        <f>V!W7</f>
        <v>0</v>
      </c>
      <c r="K19" s="105">
        <f>VI!W7</f>
        <v>0</v>
      </c>
      <c r="L19" s="104">
        <f>VII!W7</f>
        <v>0</v>
      </c>
      <c r="M19" s="105">
        <f>VIII!W7</f>
        <v>0</v>
      </c>
      <c r="N19" s="104">
        <f>IX!W7</f>
        <v>0</v>
      </c>
      <c r="O19" s="105">
        <f>X!W7</f>
        <v>0</v>
      </c>
      <c r="P19" s="104">
        <f>XI!W7</f>
        <v>0</v>
      </c>
      <c r="Q19" s="105">
        <f>XII!W7</f>
        <v>0</v>
      </c>
      <c r="R19" s="125">
        <f>SUM(F19:Q19)</f>
        <v>34</v>
      </c>
      <c r="T19" s="27"/>
      <c r="X19" s="31"/>
    </row>
    <row r="20" spans="1:24" ht="15" customHeight="1">
      <c r="A20" s="7">
        <v>15</v>
      </c>
      <c r="B20" s="126">
        <f>HRÁČI!C26</f>
        <v>124</v>
      </c>
      <c r="C20" s="147" t="str">
        <f>HRÁČI!D26</f>
        <v>Biely</v>
      </c>
      <c r="D20" s="144" t="str">
        <f>HRÁČI!E26</f>
        <v>Peter</v>
      </c>
      <c r="E20" s="152" t="str">
        <f>HRÁČI!F26</f>
        <v>petrik48</v>
      </c>
      <c r="F20" s="104">
        <f>I!W29</f>
        <v>21</v>
      </c>
      <c r="G20" s="105">
        <f>'II'!W29</f>
        <v>5</v>
      </c>
      <c r="H20" s="104">
        <f>III!W29</f>
        <v>5</v>
      </c>
      <c r="I20" s="105">
        <f>'IV'!W29</f>
        <v>0</v>
      </c>
      <c r="J20" s="104">
        <f>V!W29</f>
        <v>0</v>
      </c>
      <c r="K20" s="105">
        <f>VI!W29</f>
        <v>0</v>
      </c>
      <c r="L20" s="104">
        <f>VII!W29</f>
        <v>0</v>
      </c>
      <c r="M20" s="105">
        <f>VIII!W29</f>
        <v>0</v>
      </c>
      <c r="N20" s="104">
        <f>IX!W29</f>
        <v>0</v>
      </c>
      <c r="O20" s="105">
        <f>X!W29</f>
        <v>0</v>
      </c>
      <c r="P20" s="104">
        <f>XI!W29</f>
        <v>0</v>
      </c>
      <c r="Q20" s="105">
        <f>XII!W29</f>
        <v>0</v>
      </c>
      <c r="R20" s="125">
        <f>SUM(F20:Q20)</f>
        <v>31</v>
      </c>
      <c r="T20" s="27"/>
      <c r="X20" s="31"/>
    </row>
    <row r="21" spans="1:24" ht="15" customHeight="1">
      <c r="A21" s="7">
        <v>16</v>
      </c>
      <c r="B21" s="126">
        <f>HRÁČI!C10</f>
        <v>108</v>
      </c>
      <c r="C21" s="143" t="str">
        <f>HRÁČI!D10</f>
        <v>Vavríková</v>
      </c>
      <c r="D21" s="144" t="str">
        <f>HRÁČI!E10</f>
        <v>Lucia</v>
      </c>
      <c r="E21" s="177" t="str">
        <f>HRÁČI!F10</f>
        <v>lilo</v>
      </c>
      <c r="F21" s="104">
        <f>I!W13</f>
        <v>22</v>
      </c>
      <c r="G21" s="105" t="str">
        <f>'II'!W13</f>
        <v>N</v>
      </c>
      <c r="H21" s="104" t="str">
        <f>III!W13</f>
        <v>N</v>
      </c>
      <c r="I21" s="105">
        <f>'IV'!W13</f>
        <v>0</v>
      </c>
      <c r="J21" s="104">
        <f>V!W13</f>
        <v>0</v>
      </c>
      <c r="K21" s="105">
        <f>VI!W13</f>
        <v>0</v>
      </c>
      <c r="L21" s="104">
        <f>VII!W13</f>
        <v>0</v>
      </c>
      <c r="M21" s="105">
        <f>VIII!W13</f>
        <v>0</v>
      </c>
      <c r="N21" s="104">
        <f>IX!W13</f>
        <v>0</v>
      </c>
      <c r="O21" s="105">
        <f>X!W13</f>
        <v>0</v>
      </c>
      <c r="P21" s="104">
        <f>XI!W13</f>
        <v>0</v>
      </c>
      <c r="Q21" s="105">
        <f>XII!W13</f>
        <v>0</v>
      </c>
      <c r="R21" s="125">
        <f>SUM(F21:Q21)</f>
        <v>22</v>
      </c>
      <c r="T21" s="27"/>
      <c r="X21" s="31"/>
    </row>
    <row r="22" spans="1:20" ht="15.75" customHeight="1">
      <c r="A22" s="7">
        <v>17</v>
      </c>
      <c r="B22" s="126">
        <f>HRÁČI!C27</f>
        <v>125</v>
      </c>
      <c r="C22" s="143" t="str">
        <f>HRÁČI!D27</f>
        <v>Slivovič</v>
      </c>
      <c r="D22" s="144" t="str">
        <f>HRÁČI!E27</f>
        <v>Michal</v>
      </c>
      <c r="E22" s="152" t="str">
        <f>HRÁČI!F27</f>
        <v>Mizu</v>
      </c>
      <c r="F22" s="104" t="str">
        <f>I!W30</f>
        <v>N</v>
      </c>
      <c r="G22" s="105">
        <f>'II'!W30</f>
        <v>15</v>
      </c>
      <c r="H22" s="104" t="str">
        <f>III!W30</f>
        <v>N</v>
      </c>
      <c r="I22" s="105">
        <f>'IV'!W30</f>
        <v>0</v>
      </c>
      <c r="J22" s="104">
        <f>V!W30</f>
        <v>0</v>
      </c>
      <c r="K22" s="105">
        <f>VI!W30</f>
        <v>0</v>
      </c>
      <c r="L22" s="104">
        <f>VII!W30</f>
        <v>0</v>
      </c>
      <c r="M22" s="105">
        <f>VIII!W30</f>
        <v>0</v>
      </c>
      <c r="N22" s="104">
        <f>IX!W30</f>
        <v>0</v>
      </c>
      <c r="O22" s="105">
        <f>X!W30</f>
        <v>0</v>
      </c>
      <c r="P22" s="104">
        <f>XI!W30</f>
        <v>0</v>
      </c>
      <c r="Q22" s="105">
        <f>XII!W30</f>
        <v>0</v>
      </c>
      <c r="R22" s="125">
        <f>SUM(F22:Q22)</f>
        <v>15</v>
      </c>
      <c r="S22" s="21"/>
      <c r="T22" s="27"/>
    </row>
    <row r="23" spans="1:20" ht="15.75" customHeight="1">
      <c r="A23" s="7">
        <v>18</v>
      </c>
      <c r="B23" s="126">
        <f>HRÁČI!C22</f>
        <v>120</v>
      </c>
      <c r="C23" s="143" t="str">
        <f>HRÁČI!D22</f>
        <v>Urban</v>
      </c>
      <c r="D23" s="144" t="str">
        <f>HRÁČI!E22</f>
        <v>Daniel</v>
      </c>
      <c r="E23" s="152">
        <f>HRÁČI!F22</f>
        <v>0</v>
      </c>
      <c r="F23" s="104" t="str">
        <f>I!W25</f>
        <v>N</v>
      </c>
      <c r="G23" s="105">
        <f>'II'!W25</f>
        <v>13</v>
      </c>
      <c r="H23" s="104" t="str">
        <f>III!W25</f>
        <v>N</v>
      </c>
      <c r="I23" s="105">
        <f>'IV'!W25</f>
        <v>0</v>
      </c>
      <c r="J23" s="104">
        <f>V!W25</f>
        <v>0</v>
      </c>
      <c r="K23" s="105">
        <f>VI!W25</f>
        <v>0</v>
      </c>
      <c r="L23" s="104">
        <f>VII!W25</f>
        <v>0</v>
      </c>
      <c r="M23" s="105">
        <f>VIII!W25</f>
        <v>0</v>
      </c>
      <c r="N23" s="104">
        <f>IX!W25</f>
        <v>0</v>
      </c>
      <c r="O23" s="105">
        <f>X!W25</f>
        <v>0</v>
      </c>
      <c r="P23" s="104">
        <f>XI!W25</f>
        <v>0</v>
      </c>
      <c r="Q23" s="105">
        <f>XII!W25</f>
        <v>0</v>
      </c>
      <c r="R23" s="125">
        <f>SUM(F23:Q23)</f>
        <v>13</v>
      </c>
      <c r="T23" s="27"/>
    </row>
    <row r="24" spans="1:20" ht="15.75" customHeight="1">
      <c r="A24" s="7">
        <v>19</v>
      </c>
      <c r="B24" s="126">
        <f>HRÁČI!C7</f>
        <v>105</v>
      </c>
      <c r="C24" s="147" t="str">
        <f>HRÁČI!D7</f>
        <v>Vavrík  </v>
      </c>
      <c r="D24" s="148" t="str">
        <f>HRÁČI!E7</f>
        <v>Ivan</v>
      </c>
      <c r="E24" s="152" t="str">
        <f>HRÁČI!F7</f>
        <v>Iv4n Jr.</v>
      </c>
      <c r="F24" s="104" t="str">
        <f>I!W10</f>
        <v>N</v>
      </c>
      <c r="G24" s="105" t="str">
        <f>'II'!W10</f>
        <v>N</v>
      </c>
      <c r="H24" s="104" t="str">
        <f>III!W10</f>
        <v>N</v>
      </c>
      <c r="I24" s="105">
        <f>'IV'!W10</f>
        <v>0</v>
      </c>
      <c r="J24" s="104">
        <f>V!W10</f>
        <v>0</v>
      </c>
      <c r="K24" s="105">
        <f>VI!W10</f>
        <v>0</v>
      </c>
      <c r="L24" s="104">
        <f>VII!W10</f>
        <v>0</v>
      </c>
      <c r="M24" s="105">
        <f>VIII!W10</f>
        <v>0</v>
      </c>
      <c r="N24" s="104">
        <f>IX!W10</f>
        <v>0</v>
      </c>
      <c r="O24" s="105">
        <f>X!W10</f>
        <v>0</v>
      </c>
      <c r="P24" s="104">
        <f>XI!W10</f>
        <v>0</v>
      </c>
      <c r="Q24" s="105">
        <f>XII!W10</f>
        <v>0</v>
      </c>
      <c r="R24" s="125">
        <f>SUM(F24:Q24)</f>
        <v>0</v>
      </c>
      <c r="T24" s="27"/>
    </row>
    <row r="25" spans="1:20" ht="15.75" customHeight="1">
      <c r="A25" s="7">
        <v>20</v>
      </c>
      <c r="B25" s="126">
        <f>HRÁČI!C11</f>
        <v>109</v>
      </c>
      <c r="C25" s="143" t="str">
        <f>HRÁČI!D11</f>
        <v>Andraščíková  </v>
      </c>
      <c r="D25" s="144" t="str">
        <f>HRÁČI!E11</f>
        <v>Beáta</v>
      </c>
      <c r="E25" s="177" t="str">
        <f>HRÁČI!F11</f>
        <v>Diablica</v>
      </c>
      <c r="F25" s="104" t="str">
        <f>I!W14</f>
        <v>N</v>
      </c>
      <c r="G25" s="105" t="str">
        <f>'II'!W14</f>
        <v>N</v>
      </c>
      <c r="H25" s="104" t="str">
        <f>III!W14</f>
        <v>N</v>
      </c>
      <c r="I25" s="105">
        <f>'IV'!W14</f>
        <v>0</v>
      </c>
      <c r="J25" s="104">
        <f>V!W14</f>
        <v>0</v>
      </c>
      <c r="K25" s="105">
        <f>VI!W14</f>
        <v>0</v>
      </c>
      <c r="L25" s="104">
        <f>VII!W14</f>
        <v>0</v>
      </c>
      <c r="M25" s="105">
        <f>VIII!W14</f>
        <v>0</v>
      </c>
      <c r="N25" s="104">
        <f>IX!W14</f>
        <v>0</v>
      </c>
      <c r="O25" s="105">
        <f>X!W14</f>
        <v>0</v>
      </c>
      <c r="P25" s="104">
        <f>XI!W14</f>
        <v>0</v>
      </c>
      <c r="Q25" s="105">
        <f>XII!W14</f>
        <v>0</v>
      </c>
      <c r="R25" s="125">
        <f>SUM(F25:Q25)</f>
        <v>0</v>
      </c>
      <c r="T25" s="27"/>
    </row>
    <row r="26" spans="1:20" ht="15.75" customHeight="1">
      <c r="A26" s="7">
        <v>21</v>
      </c>
      <c r="B26" s="126">
        <f>HRÁČI!C12</f>
        <v>110</v>
      </c>
      <c r="C26" s="143" t="str">
        <f>HRÁČI!D12</f>
        <v>Andraščík</v>
      </c>
      <c r="D26" s="144" t="str">
        <f>HRÁČI!E12</f>
        <v>Michal</v>
      </c>
      <c r="E26" s="177" t="str">
        <f>HRÁČI!F12</f>
        <v>KVRP</v>
      </c>
      <c r="F26" s="104" t="str">
        <f>I!W15</f>
        <v>N</v>
      </c>
      <c r="G26" s="105" t="str">
        <f>'II'!W15</f>
        <v>N</v>
      </c>
      <c r="H26" s="104" t="str">
        <f>III!W15</f>
        <v>N</v>
      </c>
      <c r="I26" s="105">
        <f>'IV'!W15</f>
        <v>0</v>
      </c>
      <c r="J26" s="104">
        <f>V!W15</f>
        <v>0</v>
      </c>
      <c r="K26" s="105">
        <f>VI!W15</f>
        <v>0</v>
      </c>
      <c r="L26" s="104">
        <f>VII!W15</f>
        <v>0</v>
      </c>
      <c r="M26" s="105">
        <f>VIII!W15</f>
        <v>0</v>
      </c>
      <c r="N26" s="104">
        <f>IX!W15</f>
        <v>0</v>
      </c>
      <c r="O26" s="105">
        <f>X!W15</f>
        <v>0</v>
      </c>
      <c r="P26" s="104">
        <f>XI!W15</f>
        <v>0</v>
      </c>
      <c r="Q26" s="105">
        <f>XII!W15</f>
        <v>0</v>
      </c>
      <c r="R26" s="125">
        <f>SUM(F26:Q26)</f>
        <v>0</v>
      </c>
      <c r="T26" s="27"/>
    </row>
    <row r="27" spans="1:20" ht="15.75" customHeight="1">
      <c r="A27" s="7">
        <v>22</v>
      </c>
      <c r="B27" s="126">
        <f>HRÁČI!C13</f>
        <v>111</v>
      </c>
      <c r="C27" s="143" t="str">
        <f>HRÁČI!D13</f>
        <v>Andraščíková  </v>
      </c>
      <c r="D27" s="144" t="str">
        <f>HRÁČI!E13</f>
        <v>Katarína</v>
      </c>
      <c r="E27" s="152" t="str">
        <f>HRÁČI!F13</f>
        <v>KatkaAnd</v>
      </c>
      <c r="F27" s="104" t="str">
        <f>I!W16</f>
        <v>N</v>
      </c>
      <c r="G27" s="105" t="str">
        <f>'II'!W16</f>
        <v>N</v>
      </c>
      <c r="H27" s="104" t="str">
        <f>III!W16</f>
        <v>N</v>
      </c>
      <c r="I27" s="105">
        <f>'IV'!W16</f>
        <v>0</v>
      </c>
      <c r="J27" s="104">
        <f>V!W16</f>
        <v>0</v>
      </c>
      <c r="K27" s="105">
        <f>VI!W16</f>
        <v>0</v>
      </c>
      <c r="L27" s="104">
        <f>VII!W16</f>
        <v>0</v>
      </c>
      <c r="M27" s="105">
        <f>VIII!W16</f>
        <v>0</v>
      </c>
      <c r="N27" s="104">
        <f>IX!W16</f>
        <v>0</v>
      </c>
      <c r="O27" s="105">
        <f>X!W16</f>
        <v>0</v>
      </c>
      <c r="P27" s="104">
        <f>XI!W16</f>
        <v>0</v>
      </c>
      <c r="Q27" s="105">
        <f>XII!W16</f>
        <v>0</v>
      </c>
      <c r="R27" s="125">
        <f>SUM(F27:Q27)</f>
        <v>0</v>
      </c>
      <c r="T27" s="27"/>
    </row>
    <row r="28" spans="1:20" ht="15.75" customHeight="1">
      <c r="A28" s="7">
        <v>23</v>
      </c>
      <c r="B28" s="126">
        <f>HRÁČI!C14</f>
        <v>112</v>
      </c>
      <c r="C28" s="147">
        <f>HRÁČI!D14</f>
        <v>0</v>
      </c>
      <c r="D28" s="148">
        <f>HRÁČI!E14</f>
        <v>0</v>
      </c>
      <c r="E28" s="152">
        <f>HRÁČI!F14</f>
        <v>0</v>
      </c>
      <c r="F28" s="104" t="str">
        <f>I!W17</f>
        <v>N</v>
      </c>
      <c r="G28" s="105" t="str">
        <f>'II'!W17</f>
        <v>N</v>
      </c>
      <c r="H28" s="104" t="str">
        <f>III!W17</f>
        <v>N</v>
      </c>
      <c r="I28" s="105">
        <f>'IV'!W17</f>
        <v>0</v>
      </c>
      <c r="J28" s="104">
        <f>V!W17</f>
        <v>0</v>
      </c>
      <c r="K28" s="105">
        <f>VI!W17</f>
        <v>0</v>
      </c>
      <c r="L28" s="104">
        <f>VII!W17</f>
        <v>0</v>
      </c>
      <c r="M28" s="105">
        <f>VIII!W17</f>
        <v>0</v>
      </c>
      <c r="N28" s="104">
        <f>IX!W17</f>
        <v>0</v>
      </c>
      <c r="O28" s="105">
        <f>X!W17</f>
        <v>0</v>
      </c>
      <c r="P28" s="104">
        <f>XI!W17</f>
        <v>0</v>
      </c>
      <c r="Q28" s="105">
        <f>XII!W17</f>
        <v>0</v>
      </c>
      <c r="R28" s="125">
        <f>SUM(F28:Q28)</f>
        <v>0</v>
      </c>
      <c r="T28" s="27"/>
    </row>
    <row r="29" spans="1:20" ht="15.75" customHeight="1">
      <c r="A29" s="7">
        <v>24</v>
      </c>
      <c r="B29" s="126">
        <f>HRÁČI!C16</f>
        <v>114</v>
      </c>
      <c r="C29" s="147">
        <f>HRÁČI!D16</f>
        <v>0</v>
      </c>
      <c r="D29" s="148">
        <f>HRÁČI!E16</f>
        <v>0</v>
      </c>
      <c r="E29" s="152">
        <f>HRÁČI!F16</f>
        <v>0</v>
      </c>
      <c r="F29" s="104" t="str">
        <f>I!W19</f>
        <v>N</v>
      </c>
      <c r="G29" s="105" t="str">
        <f>'II'!W19</f>
        <v>N</v>
      </c>
      <c r="H29" s="104" t="str">
        <f>III!W19</f>
        <v>N</v>
      </c>
      <c r="I29" s="105">
        <f>'IV'!W19</f>
        <v>0</v>
      </c>
      <c r="J29" s="104">
        <f>V!W19</f>
        <v>0</v>
      </c>
      <c r="K29" s="105">
        <f>VI!W19</f>
        <v>0</v>
      </c>
      <c r="L29" s="104">
        <f>VII!W19</f>
        <v>0</v>
      </c>
      <c r="M29" s="105">
        <f>VIII!W19</f>
        <v>0</v>
      </c>
      <c r="N29" s="104">
        <f>IX!W19</f>
        <v>0</v>
      </c>
      <c r="O29" s="105">
        <f>X!W19</f>
        <v>0</v>
      </c>
      <c r="P29" s="104">
        <f>XI!W19</f>
        <v>0</v>
      </c>
      <c r="Q29" s="105">
        <f>XII!W19</f>
        <v>0</v>
      </c>
      <c r="R29" s="125">
        <f>SUM(F29:Q29)</f>
        <v>0</v>
      </c>
      <c r="T29" s="27"/>
    </row>
    <row r="30" spans="1:20" ht="15.75" customHeight="1">
      <c r="A30" s="7">
        <v>25</v>
      </c>
      <c r="B30" s="126">
        <f>HRÁČI!C19</f>
        <v>117</v>
      </c>
      <c r="C30" s="147">
        <f>HRÁČI!D19</f>
        <v>0</v>
      </c>
      <c r="D30" s="148">
        <f>HRÁČI!E19</f>
        <v>0</v>
      </c>
      <c r="E30" s="152">
        <f>HRÁČI!F19</f>
        <v>0</v>
      </c>
      <c r="F30" s="104" t="str">
        <f>I!W22</f>
        <v>N</v>
      </c>
      <c r="G30" s="105" t="str">
        <f>'II'!W22</f>
        <v>N</v>
      </c>
      <c r="H30" s="104" t="str">
        <f>III!W22</f>
        <v>N</v>
      </c>
      <c r="I30" s="105">
        <f>'IV'!W22</f>
        <v>0</v>
      </c>
      <c r="J30" s="104">
        <f>V!W22</f>
        <v>0</v>
      </c>
      <c r="K30" s="105">
        <f>VI!W22</f>
        <v>0</v>
      </c>
      <c r="L30" s="104">
        <f>VII!W22</f>
        <v>0</v>
      </c>
      <c r="M30" s="105">
        <f>VIII!W22</f>
        <v>0</v>
      </c>
      <c r="N30" s="104">
        <f>IX!W22</f>
        <v>0</v>
      </c>
      <c r="O30" s="105">
        <f>X!W22</f>
        <v>0</v>
      </c>
      <c r="P30" s="104">
        <f>XI!W22</f>
        <v>0</v>
      </c>
      <c r="Q30" s="105">
        <f>XII!W22</f>
        <v>0</v>
      </c>
      <c r="R30" s="125">
        <f>SUM(F30:Q30)</f>
        <v>0</v>
      </c>
      <c r="T30" s="27"/>
    </row>
    <row r="31" spans="1:20" ht="15.75" customHeight="1">
      <c r="A31" s="7">
        <v>26</v>
      </c>
      <c r="B31" s="126">
        <f>HRÁČI!C20</f>
        <v>118</v>
      </c>
      <c r="C31" s="143" t="str">
        <f>HRÁČI!D20</f>
        <v>Stadtrucker </v>
      </c>
      <c r="D31" s="144" t="str">
        <f>HRÁČI!E20</f>
        <v>Fedor</v>
      </c>
      <c r="E31" s="152" t="str">
        <f>HRÁČI!F20</f>
        <v>Fredy 16</v>
      </c>
      <c r="F31" s="104" t="str">
        <f>I!W23</f>
        <v>N</v>
      </c>
      <c r="G31" s="105" t="str">
        <f>'II'!W23</f>
        <v>N</v>
      </c>
      <c r="H31" s="104" t="str">
        <f>III!W23</f>
        <v>N</v>
      </c>
      <c r="I31" s="105">
        <f>'IV'!W23</f>
        <v>0</v>
      </c>
      <c r="J31" s="104">
        <f>V!W23</f>
        <v>0</v>
      </c>
      <c r="K31" s="105">
        <f>VI!W23</f>
        <v>0</v>
      </c>
      <c r="L31" s="104">
        <f>VII!W23</f>
        <v>0</v>
      </c>
      <c r="M31" s="105">
        <f>VIII!W23</f>
        <v>0</v>
      </c>
      <c r="N31" s="104">
        <f>IX!W23</f>
        <v>0</v>
      </c>
      <c r="O31" s="105">
        <f>X!W23</f>
        <v>0</v>
      </c>
      <c r="P31" s="104">
        <f>XI!W23</f>
        <v>0</v>
      </c>
      <c r="Q31" s="105">
        <f>XII!W23</f>
        <v>0</v>
      </c>
      <c r="R31" s="125">
        <f>SUM(F31:Q31)</f>
        <v>0</v>
      </c>
      <c r="T31" s="27"/>
    </row>
    <row r="32" spans="1:20" ht="15.75" customHeight="1">
      <c r="A32" s="7">
        <v>27</v>
      </c>
      <c r="B32" s="126">
        <f>HRÁČI!C21</f>
        <v>119</v>
      </c>
      <c r="C32" s="147" t="str">
        <f>HRÁČI!D21</f>
        <v>Češek</v>
      </c>
      <c r="D32" s="148" t="str">
        <f>HRÁČI!E21</f>
        <v>Ján</v>
      </c>
      <c r="E32" s="152">
        <f>HRÁČI!F21</f>
        <v>0</v>
      </c>
      <c r="F32" s="104" t="str">
        <f>I!W24</f>
        <v>N</v>
      </c>
      <c r="G32" s="105" t="str">
        <f>'II'!W24</f>
        <v>N</v>
      </c>
      <c r="H32" s="104" t="str">
        <f>III!W24</f>
        <v>N</v>
      </c>
      <c r="I32" s="105">
        <f>'IV'!W24</f>
        <v>0</v>
      </c>
      <c r="J32" s="104">
        <f>V!W24</f>
        <v>0</v>
      </c>
      <c r="K32" s="105">
        <f>VI!W24</f>
        <v>0</v>
      </c>
      <c r="L32" s="104">
        <f>VII!W24</f>
        <v>0</v>
      </c>
      <c r="M32" s="105">
        <f>VIII!W24</f>
        <v>0</v>
      </c>
      <c r="N32" s="104">
        <f>IX!W24</f>
        <v>0</v>
      </c>
      <c r="O32" s="105">
        <f>X!W24</f>
        <v>0</v>
      </c>
      <c r="P32" s="104">
        <f>XI!W24</f>
        <v>0</v>
      </c>
      <c r="Q32" s="105">
        <f>XII!W24</f>
        <v>0</v>
      </c>
      <c r="R32" s="125">
        <f>SUM(F32:Q32)</f>
        <v>0</v>
      </c>
      <c r="T32" s="27"/>
    </row>
    <row r="33" spans="1:20" ht="15.75" customHeight="1">
      <c r="A33" s="7">
        <v>28</v>
      </c>
      <c r="B33" s="126">
        <f>HRÁČI!C23</f>
        <v>121</v>
      </c>
      <c r="C33" s="143" t="str">
        <f>HRÁČI!D23</f>
        <v>Svätojánsky</v>
      </c>
      <c r="D33" s="144" t="str">
        <f>HRÁČI!E23</f>
        <v>Daniel</v>
      </c>
      <c r="E33" s="152" t="str">
        <f>HRÁČI!F23</f>
        <v>dunlop1</v>
      </c>
      <c r="F33" s="104" t="str">
        <f>I!W26</f>
        <v>N</v>
      </c>
      <c r="G33" s="105" t="str">
        <f>'II'!W26</f>
        <v>N</v>
      </c>
      <c r="H33" s="104" t="str">
        <f>III!W26</f>
        <v>N</v>
      </c>
      <c r="I33" s="105">
        <f>'IV'!W26</f>
        <v>0</v>
      </c>
      <c r="J33" s="104">
        <f>V!W26</f>
        <v>0</v>
      </c>
      <c r="K33" s="105">
        <f>VI!W26</f>
        <v>0</v>
      </c>
      <c r="L33" s="104">
        <f>VII!W26</f>
        <v>0</v>
      </c>
      <c r="M33" s="105">
        <f>VIII!W26</f>
        <v>0</v>
      </c>
      <c r="N33" s="104">
        <f>IX!W26</f>
        <v>0</v>
      </c>
      <c r="O33" s="105">
        <f>X!W26</f>
        <v>0</v>
      </c>
      <c r="P33" s="104">
        <f>XI!W26</f>
        <v>0</v>
      </c>
      <c r="Q33" s="105">
        <f>XII!W26</f>
        <v>0</v>
      </c>
      <c r="R33" s="125">
        <f>SUM(F33:Q33)</f>
        <v>0</v>
      </c>
      <c r="T33" s="27"/>
    </row>
    <row r="34" spans="1:20" ht="15.75" customHeight="1">
      <c r="A34" s="7">
        <v>29</v>
      </c>
      <c r="B34" s="126">
        <f>HRÁČI!C25</f>
        <v>123</v>
      </c>
      <c r="C34" s="143" t="str">
        <f>HRÁČI!D25</f>
        <v>Jamečný</v>
      </c>
      <c r="D34" s="144" t="str">
        <f>HRÁČI!E25</f>
        <v>Milan</v>
      </c>
      <c r="E34" s="152">
        <f>HRÁČI!F25</f>
        <v>0</v>
      </c>
      <c r="F34" s="104" t="str">
        <f>I!W28</f>
        <v>N</v>
      </c>
      <c r="G34" s="105" t="str">
        <f>'II'!W28</f>
        <v>N</v>
      </c>
      <c r="H34" s="104" t="str">
        <f>III!W28</f>
        <v>N</v>
      </c>
      <c r="I34" s="105">
        <f>'IV'!W28</f>
        <v>0</v>
      </c>
      <c r="J34" s="104">
        <f>V!W28</f>
        <v>0</v>
      </c>
      <c r="K34" s="105">
        <f>VI!W28</f>
        <v>0</v>
      </c>
      <c r="L34" s="104">
        <f>VII!W28</f>
        <v>0</v>
      </c>
      <c r="M34" s="105">
        <f>VIII!W28</f>
        <v>0</v>
      </c>
      <c r="N34" s="104">
        <f>IX!W28</f>
        <v>0</v>
      </c>
      <c r="O34" s="105">
        <f>X!W28</f>
        <v>0</v>
      </c>
      <c r="P34" s="104">
        <f>XI!W28</f>
        <v>0</v>
      </c>
      <c r="Q34" s="105">
        <f>XII!W28</f>
        <v>0</v>
      </c>
      <c r="R34" s="125">
        <f>SUM(F34:Q34)</f>
        <v>0</v>
      </c>
      <c r="T34" s="27"/>
    </row>
    <row r="35" spans="1:20" ht="15.75" customHeight="1">
      <c r="A35" s="7">
        <v>30</v>
      </c>
      <c r="B35" s="126">
        <f>HRÁČI!C28</f>
        <v>126</v>
      </c>
      <c r="C35" s="147" t="str">
        <f>HRÁČI!D28</f>
        <v>Dohnány</v>
      </c>
      <c r="D35" s="153" t="str">
        <f>HRÁČI!E28</f>
        <v>Roman</v>
      </c>
      <c r="E35" s="152" t="str">
        <f>HRÁČI!F28</f>
        <v>Slovan</v>
      </c>
      <c r="F35" s="104" t="str">
        <f>I!W31</f>
        <v>N</v>
      </c>
      <c r="G35" s="105" t="str">
        <f>'II'!W31</f>
        <v>N</v>
      </c>
      <c r="H35" s="104" t="str">
        <f>III!W31</f>
        <v>N</v>
      </c>
      <c r="I35" s="105">
        <f>'IV'!W31</f>
        <v>0</v>
      </c>
      <c r="J35" s="104">
        <f>V!W31</f>
        <v>0</v>
      </c>
      <c r="K35" s="105">
        <f>VI!W31</f>
        <v>0</v>
      </c>
      <c r="L35" s="104">
        <f>VII!W31</f>
        <v>0</v>
      </c>
      <c r="M35" s="105">
        <f>VIII!W31</f>
        <v>0</v>
      </c>
      <c r="N35" s="104">
        <f>IX!W31</f>
        <v>0</v>
      </c>
      <c r="O35" s="105">
        <f>X!W31</f>
        <v>0</v>
      </c>
      <c r="P35" s="104">
        <f>XI!W31</f>
        <v>0</v>
      </c>
      <c r="Q35" s="105">
        <f>XII!W31</f>
        <v>0</v>
      </c>
      <c r="R35" s="125">
        <f>SUM(F35:Q35)</f>
        <v>0</v>
      </c>
      <c r="T35" s="27"/>
    </row>
    <row r="36" spans="1:20" ht="15.75" customHeight="1">
      <c r="A36" s="7">
        <v>31</v>
      </c>
      <c r="B36" s="126">
        <f>HRÁČI!C31</f>
        <v>129</v>
      </c>
      <c r="C36" s="147">
        <f>HRÁČI!D31</f>
        <v>0</v>
      </c>
      <c r="D36" s="148">
        <f>HRÁČI!E31</f>
        <v>0</v>
      </c>
      <c r="E36" s="149">
        <f>HRÁČI!F31</f>
        <v>0</v>
      </c>
      <c r="F36" s="104" t="str">
        <f>I!W34</f>
        <v>N</v>
      </c>
      <c r="G36" s="105" t="str">
        <f>'II'!W34</f>
        <v>N</v>
      </c>
      <c r="H36" s="104" t="str">
        <f>III!W34</f>
        <v>N</v>
      </c>
      <c r="I36" s="105">
        <f>'IV'!W34</f>
        <v>0</v>
      </c>
      <c r="J36" s="104">
        <f>V!W34</f>
        <v>0</v>
      </c>
      <c r="K36" s="105">
        <f>VI!W34</f>
        <v>0</v>
      </c>
      <c r="L36" s="104">
        <f>VII!W34</f>
        <v>0</v>
      </c>
      <c r="M36" s="105">
        <f>VIII!W34</f>
        <v>0</v>
      </c>
      <c r="N36" s="104">
        <f>IX!W34</f>
        <v>0</v>
      </c>
      <c r="O36" s="105">
        <f>X!W34</f>
        <v>0</v>
      </c>
      <c r="P36" s="104">
        <f>XI!W34</f>
        <v>0</v>
      </c>
      <c r="Q36" s="105">
        <f>XII!W34</f>
        <v>0</v>
      </c>
      <c r="R36" s="125">
        <f>SUM(F36:Q36)</f>
        <v>0</v>
      </c>
      <c r="T36" s="27"/>
    </row>
    <row r="37" spans="1:20" ht="15.75" customHeight="1">
      <c r="A37" s="7">
        <v>32</v>
      </c>
      <c r="B37" s="126">
        <f>HRÁČI!C32</f>
        <v>130</v>
      </c>
      <c r="C37" s="147" t="str">
        <f>HRÁČI!D32</f>
        <v>Lahučký</v>
      </c>
      <c r="D37" s="148" t="str">
        <f>HRÁČI!E32</f>
        <v>Alojz</v>
      </c>
      <c r="E37" s="149" t="str">
        <f>HRÁČI!F32</f>
        <v>madar5</v>
      </c>
      <c r="F37" s="104" t="str">
        <f>I!W35</f>
        <v>N</v>
      </c>
      <c r="G37" s="105" t="str">
        <f>'II'!W35</f>
        <v>N</v>
      </c>
      <c r="H37" s="104" t="str">
        <f>III!W35</f>
        <v>N</v>
      </c>
      <c r="I37" s="105">
        <f>'IV'!W35</f>
        <v>0</v>
      </c>
      <c r="J37" s="104">
        <f>V!W35</f>
        <v>0</v>
      </c>
      <c r="K37" s="105">
        <f>VI!W35</f>
        <v>0</v>
      </c>
      <c r="L37" s="104">
        <f>VII!W35</f>
        <v>0</v>
      </c>
      <c r="M37" s="105">
        <f>VIII!W35</f>
        <v>0</v>
      </c>
      <c r="N37" s="104">
        <f>IX!W35</f>
        <v>0</v>
      </c>
      <c r="O37" s="105">
        <f>X!W35</f>
        <v>0</v>
      </c>
      <c r="P37" s="104">
        <f>XI!W35</f>
        <v>0</v>
      </c>
      <c r="Q37" s="105">
        <f>XII!W35</f>
        <v>0</v>
      </c>
      <c r="R37" s="125">
        <f>SUM(F37:Q37)</f>
        <v>0</v>
      </c>
      <c r="T37" s="27"/>
    </row>
    <row r="38" spans="1:20" ht="15.75" customHeight="1">
      <c r="A38" s="7">
        <v>33</v>
      </c>
      <c r="B38" s="126">
        <f>HRÁČI!C35</f>
        <v>133</v>
      </c>
      <c r="C38" s="147">
        <f>HRÁČI!D35</f>
        <v>0</v>
      </c>
      <c r="D38" s="148">
        <f>HRÁČI!E35</f>
        <v>0</v>
      </c>
      <c r="E38" s="149">
        <f>HRÁČI!F35</f>
        <v>0</v>
      </c>
      <c r="F38" s="104" t="str">
        <f>I!W38</f>
        <v>N</v>
      </c>
      <c r="G38" s="105" t="str">
        <f>'II'!W38</f>
        <v>N</v>
      </c>
      <c r="H38" s="104" t="str">
        <f>III!W38</f>
        <v>N</v>
      </c>
      <c r="I38" s="105">
        <f>'IV'!W38</f>
        <v>0</v>
      </c>
      <c r="J38" s="104">
        <f>V!W38</f>
        <v>0</v>
      </c>
      <c r="K38" s="105">
        <f>VI!W38</f>
        <v>0</v>
      </c>
      <c r="L38" s="104">
        <f>VII!W38</f>
        <v>0</v>
      </c>
      <c r="M38" s="105">
        <f>VIII!W38</f>
        <v>0</v>
      </c>
      <c r="N38" s="104">
        <f>IX!W38</f>
        <v>0</v>
      </c>
      <c r="O38" s="105">
        <f>X!W38</f>
        <v>0</v>
      </c>
      <c r="P38" s="104">
        <f>XI!W38</f>
        <v>0</v>
      </c>
      <c r="Q38" s="105">
        <f>XII!W38</f>
        <v>0</v>
      </c>
      <c r="R38" s="125">
        <f>SUM(F38:Q38)</f>
        <v>0</v>
      </c>
      <c r="T38" s="27"/>
    </row>
    <row r="39" spans="1:20" ht="15.75" customHeight="1">
      <c r="A39" s="7">
        <v>34</v>
      </c>
      <c r="B39" s="126">
        <f>HRÁČI!C36</f>
        <v>134</v>
      </c>
      <c r="C39" s="147">
        <f>HRÁČI!D36</f>
        <v>0</v>
      </c>
      <c r="D39" s="148">
        <f>HRÁČI!E36</f>
        <v>0</v>
      </c>
      <c r="E39" s="149">
        <f>HRÁČI!F36</f>
        <v>0</v>
      </c>
      <c r="F39" s="104" t="str">
        <f>I!W39</f>
        <v>N</v>
      </c>
      <c r="G39" s="105" t="str">
        <f>'II'!W39</f>
        <v>N</v>
      </c>
      <c r="H39" s="104" t="str">
        <f>III!W39</f>
        <v>N</v>
      </c>
      <c r="I39" s="105">
        <f>'IV'!W39</f>
        <v>0</v>
      </c>
      <c r="J39" s="104">
        <f>V!W39</f>
        <v>0</v>
      </c>
      <c r="K39" s="105">
        <f>VI!W39</f>
        <v>0</v>
      </c>
      <c r="L39" s="104">
        <f>VII!W39</f>
        <v>0</v>
      </c>
      <c r="M39" s="105">
        <f>VIII!W39</f>
        <v>0</v>
      </c>
      <c r="N39" s="104">
        <f>IX!W39</f>
        <v>0</v>
      </c>
      <c r="O39" s="105">
        <f>X!W39</f>
        <v>0</v>
      </c>
      <c r="P39" s="104">
        <f>XI!W39</f>
        <v>0</v>
      </c>
      <c r="Q39" s="105">
        <f>XII!W39</f>
        <v>0</v>
      </c>
      <c r="R39" s="125">
        <f>SUM(F39:Q39)</f>
        <v>0</v>
      </c>
      <c r="T39" s="27"/>
    </row>
    <row r="40" spans="1:20" ht="15.75" customHeight="1">
      <c r="A40" s="7">
        <v>35</v>
      </c>
      <c r="B40" s="126">
        <f>HRÁČI!C37</f>
        <v>135</v>
      </c>
      <c r="C40" s="147">
        <f>HRÁČI!D37</f>
        <v>0</v>
      </c>
      <c r="D40" s="148">
        <f>HRÁČI!E37</f>
        <v>0</v>
      </c>
      <c r="E40" s="149">
        <f>HRÁČI!F37</f>
        <v>0</v>
      </c>
      <c r="F40" s="104" t="str">
        <f>I!W40</f>
        <v>N</v>
      </c>
      <c r="G40" s="105" t="str">
        <f>'II'!W40</f>
        <v>N</v>
      </c>
      <c r="H40" s="104" t="str">
        <f>III!W40</f>
        <v>N</v>
      </c>
      <c r="I40" s="105">
        <f>'IV'!W40</f>
        <v>0</v>
      </c>
      <c r="J40" s="104">
        <f>V!W40</f>
        <v>0</v>
      </c>
      <c r="K40" s="105">
        <f>VI!W40</f>
        <v>0</v>
      </c>
      <c r="L40" s="104">
        <f>VII!W40</f>
        <v>0</v>
      </c>
      <c r="M40" s="105">
        <f>VIII!W40</f>
        <v>0</v>
      </c>
      <c r="N40" s="104">
        <f>IX!W40</f>
        <v>0</v>
      </c>
      <c r="O40" s="105">
        <f>X!W40</f>
        <v>0</v>
      </c>
      <c r="P40" s="104">
        <f>XI!W40</f>
        <v>0</v>
      </c>
      <c r="Q40" s="105">
        <f>XII!W40</f>
        <v>0</v>
      </c>
      <c r="R40" s="125">
        <f>SUM(F40:Q40)</f>
        <v>0</v>
      </c>
      <c r="T40" s="27"/>
    </row>
    <row r="41" spans="3:20" ht="15.75" customHeight="1">
      <c r="C41" s="24" t="s">
        <v>49</v>
      </c>
      <c r="F41" s="35">
        <f aca="true" t="shared" si="0" ref="F41:Q41">COUNT(F6:F40)</f>
        <v>15</v>
      </c>
      <c r="G41" s="35">
        <f t="shared" si="0"/>
        <v>17</v>
      </c>
      <c r="H41" s="35">
        <f t="shared" si="0"/>
        <v>15</v>
      </c>
      <c r="I41" s="35">
        <f t="shared" si="0"/>
        <v>35</v>
      </c>
      <c r="J41" s="35">
        <f t="shared" si="0"/>
        <v>35</v>
      </c>
      <c r="K41" s="35">
        <f t="shared" si="0"/>
        <v>35</v>
      </c>
      <c r="L41" s="35">
        <f t="shared" si="0"/>
        <v>35</v>
      </c>
      <c r="M41" s="35">
        <f t="shared" si="0"/>
        <v>35</v>
      </c>
      <c r="N41" s="35">
        <f t="shared" si="0"/>
        <v>35</v>
      </c>
      <c r="O41" s="35">
        <f t="shared" si="0"/>
        <v>35</v>
      </c>
      <c r="P41" s="35">
        <f t="shared" si="0"/>
        <v>35</v>
      </c>
      <c r="Q41" s="35">
        <f t="shared" si="0"/>
        <v>35</v>
      </c>
      <c r="T41" s="27"/>
    </row>
    <row r="42" spans="2:20" ht="15.75" customHeight="1">
      <c r="B42" s="119" t="s">
        <v>52</v>
      </c>
      <c r="C42" s="117" t="s">
        <v>67</v>
      </c>
      <c r="T42" s="27"/>
    </row>
    <row r="43" spans="2:20" ht="15.75" customHeight="1">
      <c r="B43" s="118" t="s">
        <v>53</v>
      </c>
      <c r="C43" s="118" t="s">
        <v>68</v>
      </c>
      <c r="T43" s="27"/>
    </row>
    <row r="44" ht="15.75" customHeight="1">
      <c r="T44" s="27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">
    <mergeCell ref="C5:D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28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15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15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4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>
        <v>4</v>
      </c>
      <c r="F6" s="78">
        <v>-1.28</v>
      </c>
      <c r="G6" s="79">
        <v>7</v>
      </c>
      <c r="H6" s="92">
        <f aca="true" t="shared" si="0" ref="H6:H40">I6-F6</f>
        <v>-6.56</v>
      </c>
      <c r="I6" s="80">
        <v>-7.84</v>
      </c>
      <c r="J6" s="20">
        <v>5</v>
      </c>
      <c r="K6" s="95">
        <v>3</v>
      </c>
      <c r="L6" s="78">
        <v>15.78</v>
      </c>
      <c r="M6" s="79">
        <v>68</v>
      </c>
      <c r="N6" s="92">
        <f aca="true" t="shared" si="1" ref="N6:N40">O6-L6</f>
        <v>5.000000000000002</v>
      </c>
      <c r="O6" s="80">
        <v>20.78</v>
      </c>
      <c r="P6" s="20">
        <v>14</v>
      </c>
      <c r="Q6" s="81">
        <f aca="true" t="shared" si="2" ref="Q6:Q40">F6+L6</f>
        <v>14.5</v>
      </c>
      <c r="R6" s="93">
        <f aca="true" t="shared" si="3" ref="R6:R40">G6+M6</f>
        <v>75</v>
      </c>
      <c r="S6" s="82">
        <f aca="true" t="shared" si="4" ref="S6:S40">I6+O6</f>
        <v>12.940000000000001</v>
      </c>
      <c r="T6" s="45">
        <f aca="true" t="shared" si="5" ref="T6:T40">J6+P6</f>
        <v>19</v>
      </c>
      <c r="U6" s="62"/>
      <c r="V6" s="46"/>
      <c r="W6" s="47">
        <f>T6+U6+V6</f>
        <v>19</v>
      </c>
      <c r="AB6" s="169"/>
    </row>
    <row r="7" spans="1:28" ht="17.25" customHeight="1">
      <c r="A7" s="7">
        <v>15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>
        <v>2</v>
      </c>
      <c r="F7" s="78">
        <v>-10.84</v>
      </c>
      <c r="G7" s="79">
        <v>27</v>
      </c>
      <c r="H7" s="92">
        <f t="shared" si="0"/>
        <v>-6.280000000000001</v>
      </c>
      <c r="I7" s="80">
        <v>-17.12</v>
      </c>
      <c r="J7" s="20">
        <v>1</v>
      </c>
      <c r="K7" s="95">
        <v>4</v>
      </c>
      <c r="L7" s="78">
        <v>-7.34</v>
      </c>
      <c r="M7" s="79">
        <v>12</v>
      </c>
      <c r="N7" s="92">
        <f t="shared" si="1"/>
        <v>-5.199999999999999</v>
      </c>
      <c r="O7" s="80">
        <v>-12.54</v>
      </c>
      <c r="P7" s="20">
        <v>4</v>
      </c>
      <c r="Q7" s="81">
        <f t="shared" si="2"/>
        <v>-18.18</v>
      </c>
      <c r="R7" s="93">
        <f t="shared" si="3"/>
        <v>39</v>
      </c>
      <c r="S7" s="82">
        <f t="shared" si="4"/>
        <v>-29.66</v>
      </c>
      <c r="T7" s="45">
        <f t="shared" si="5"/>
        <v>5</v>
      </c>
      <c r="U7" s="62"/>
      <c r="V7" s="46"/>
      <c r="W7" s="47">
        <f>T7+U7+V7</f>
        <v>5</v>
      </c>
      <c r="AB7" s="169"/>
    </row>
    <row r="8" spans="1:28" ht="17.25" customHeight="1">
      <c r="A8" s="7">
        <v>6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>
        <v>2</v>
      </c>
      <c r="F8" s="78">
        <v>12.8</v>
      </c>
      <c r="G8" s="79">
        <v>82</v>
      </c>
      <c r="H8" s="92">
        <f t="shared" si="0"/>
        <v>2.5199999999999996</v>
      </c>
      <c r="I8" s="80">
        <v>15.32</v>
      </c>
      <c r="J8" s="20">
        <v>13</v>
      </c>
      <c r="K8" s="95">
        <v>1</v>
      </c>
      <c r="L8" s="78">
        <v>7.56</v>
      </c>
      <c r="M8" s="79">
        <v>0</v>
      </c>
      <c r="N8" s="92">
        <f t="shared" si="1"/>
        <v>-11.96</v>
      </c>
      <c r="O8" s="80">
        <v>-4.4</v>
      </c>
      <c r="P8" s="20">
        <v>6</v>
      </c>
      <c r="Q8" s="81">
        <f t="shared" si="2"/>
        <v>20.36</v>
      </c>
      <c r="R8" s="93">
        <f t="shared" si="3"/>
        <v>82</v>
      </c>
      <c r="S8" s="82">
        <f t="shared" si="4"/>
        <v>10.92</v>
      </c>
      <c r="T8" s="45">
        <f t="shared" si="5"/>
        <v>19</v>
      </c>
      <c r="U8" s="62"/>
      <c r="V8" s="46"/>
      <c r="W8" s="47">
        <f>T8+U8+V8</f>
        <v>19</v>
      </c>
      <c r="AB8" s="169"/>
    </row>
    <row r="9" spans="1:28" ht="17.25" customHeight="1">
      <c r="A9" s="7">
        <v>2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>
        <v>1</v>
      </c>
      <c r="F9" s="78">
        <v>-3.8</v>
      </c>
      <c r="G9" s="79">
        <v>24</v>
      </c>
      <c r="H9" s="92">
        <f t="shared" si="0"/>
        <v>-1.7599999999999998</v>
      </c>
      <c r="I9" s="80">
        <v>-5.56</v>
      </c>
      <c r="J9" s="20">
        <v>8</v>
      </c>
      <c r="K9" s="95">
        <v>2</v>
      </c>
      <c r="L9" s="78">
        <v>8.76</v>
      </c>
      <c r="M9" s="79">
        <v>54</v>
      </c>
      <c r="N9" s="92">
        <f t="shared" si="1"/>
        <v>3.7200000000000006</v>
      </c>
      <c r="O9" s="80">
        <v>12.48</v>
      </c>
      <c r="P9" s="20">
        <v>13</v>
      </c>
      <c r="Q9" s="81">
        <f t="shared" si="2"/>
        <v>4.96</v>
      </c>
      <c r="R9" s="93">
        <f t="shared" si="3"/>
        <v>78</v>
      </c>
      <c r="S9" s="82">
        <f t="shared" si="4"/>
        <v>6.920000000000001</v>
      </c>
      <c r="T9" s="45">
        <f t="shared" si="5"/>
        <v>21</v>
      </c>
      <c r="U9" s="62">
        <v>2</v>
      </c>
      <c r="V9" s="46"/>
      <c r="W9" s="47">
        <f>T9+U9+V9</f>
        <v>23</v>
      </c>
      <c r="AB9" s="169"/>
    </row>
    <row r="10" spans="1:28" ht="17.25" customHeight="1">
      <c r="A10" s="7">
        <v>16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0"/>
        <v>0</v>
      </c>
      <c r="I10" s="80"/>
      <c r="J10" s="20"/>
      <c r="K10" s="95"/>
      <c r="L10" s="78"/>
      <c r="M10" s="79"/>
      <c r="N10" s="92">
        <f t="shared" si="1"/>
        <v>0</v>
      </c>
      <c r="O10" s="80"/>
      <c r="P10" s="20"/>
      <c r="Q10" s="81">
        <f t="shared" si="2"/>
        <v>0</v>
      </c>
      <c r="R10" s="93">
        <f t="shared" si="3"/>
        <v>0</v>
      </c>
      <c r="S10" s="82">
        <f t="shared" si="4"/>
        <v>0</v>
      </c>
      <c r="T10" s="45">
        <f t="shared" si="5"/>
        <v>0</v>
      </c>
      <c r="U10" s="62"/>
      <c r="V10" s="46"/>
      <c r="W10" s="173" t="s">
        <v>130</v>
      </c>
      <c r="AA10" s="18"/>
      <c r="AB10" s="169"/>
    </row>
    <row r="11" spans="1:28" ht="17.25" customHeight="1">
      <c r="A11" s="7">
        <v>17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0"/>
        <v>0</v>
      </c>
      <c r="I11" s="80"/>
      <c r="J11" s="20"/>
      <c r="K11" s="95"/>
      <c r="L11" s="78"/>
      <c r="M11" s="79"/>
      <c r="N11" s="92">
        <f t="shared" si="1"/>
        <v>0</v>
      </c>
      <c r="O11" s="80"/>
      <c r="P11" s="20"/>
      <c r="Q11" s="81">
        <f t="shared" si="2"/>
        <v>0</v>
      </c>
      <c r="R11" s="93">
        <f t="shared" si="3"/>
        <v>0</v>
      </c>
      <c r="S11" s="82">
        <f t="shared" si="4"/>
        <v>0</v>
      </c>
      <c r="T11" s="45">
        <f t="shared" si="5"/>
        <v>0</v>
      </c>
      <c r="U11" s="62"/>
      <c r="V11" s="46"/>
      <c r="W11" s="173" t="s">
        <v>130</v>
      </c>
      <c r="AB11" s="169"/>
    </row>
    <row r="12" spans="1:28" ht="17.25" customHeight="1">
      <c r="A12" s="7">
        <v>12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>
        <v>4</v>
      </c>
      <c r="F12" s="78">
        <v>-4.84</v>
      </c>
      <c r="G12" s="79">
        <v>58</v>
      </c>
      <c r="H12" s="92">
        <f t="shared" si="0"/>
        <v>-0.4400000000000004</v>
      </c>
      <c r="I12" s="80">
        <v>-5.28</v>
      </c>
      <c r="J12" s="20">
        <v>9</v>
      </c>
      <c r="K12" s="95">
        <v>2</v>
      </c>
      <c r="L12" s="78">
        <v>-11.16</v>
      </c>
      <c r="M12" s="79">
        <v>0</v>
      </c>
      <c r="N12" s="92">
        <f t="shared" si="1"/>
        <v>-4.919999999999998</v>
      </c>
      <c r="O12" s="80">
        <v>-16.08</v>
      </c>
      <c r="P12" s="20">
        <v>3</v>
      </c>
      <c r="Q12" s="81">
        <f t="shared" si="2"/>
        <v>-16</v>
      </c>
      <c r="R12" s="93">
        <f t="shared" si="3"/>
        <v>58</v>
      </c>
      <c r="S12" s="82">
        <f t="shared" si="4"/>
        <v>-21.36</v>
      </c>
      <c r="T12" s="45">
        <f t="shared" si="5"/>
        <v>12</v>
      </c>
      <c r="U12" s="62"/>
      <c r="V12" s="46"/>
      <c r="W12" s="47">
        <f>T12+U12+V12</f>
        <v>12</v>
      </c>
      <c r="AB12" s="169"/>
    </row>
    <row r="13" spans="1:28" ht="17.25" customHeight="1">
      <c r="A13" s="7">
        <v>3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>
        <v>1</v>
      </c>
      <c r="F13" s="78">
        <v>-1.34</v>
      </c>
      <c r="G13" s="79">
        <v>56</v>
      </c>
      <c r="H13" s="92">
        <f t="shared" si="0"/>
        <v>3.3600000000000003</v>
      </c>
      <c r="I13" s="80">
        <v>2.02</v>
      </c>
      <c r="J13" s="20">
        <v>10</v>
      </c>
      <c r="K13" s="95">
        <v>2</v>
      </c>
      <c r="L13" s="78">
        <v>3</v>
      </c>
      <c r="M13" s="79">
        <v>45</v>
      </c>
      <c r="N13" s="92">
        <f t="shared" si="1"/>
        <v>2.2800000000000002</v>
      </c>
      <c r="O13" s="80">
        <v>5.28</v>
      </c>
      <c r="P13" s="20">
        <v>10</v>
      </c>
      <c r="Q13" s="81">
        <f t="shared" si="2"/>
        <v>1.66</v>
      </c>
      <c r="R13" s="93">
        <f t="shared" si="3"/>
        <v>101</v>
      </c>
      <c r="S13" s="82">
        <f t="shared" si="4"/>
        <v>7.300000000000001</v>
      </c>
      <c r="T13" s="45">
        <f t="shared" si="5"/>
        <v>20</v>
      </c>
      <c r="U13" s="62">
        <v>1</v>
      </c>
      <c r="V13" s="46">
        <v>1</v>
      </c>
      <c r="W13" s="47">
        <f>T13+U13+V13</f>
        <v>22</v>
      </c>
      <c r="AB13" s="169"/>
    </row>
    <row r="14" spans="1:23" ht="17.25" customHeight="1">
      <c r="A14" s="7">
        <v>18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0"/>
        <v>0</v>
      </c>
      <c r="I14" s="80"/>
      <c r="J14" s="20"/>
      <c r="K14" s="95"/>
      <c r="L14" s="78"/>
      <c r="M14" s="79"/>
      <c r="N14" s="92">
        <f t="shared" si="1"/>
        <v>0</v>
      </c>
      <c r="O14" s="80"/>
      <c r="P14" s="20"/>
      <c r="Q14" s="81">
        <f t="shared" si="2"/>
        <v>0</v>
      </c>
      <c r="R14" s="93">
        <f t="shared" si="3"/>
        <v>0</v>
      </c>
      <c r="S14" s="82">
        <f t="shared" si="4"/>
        <v>0</v>
      </c>
      <c r="T14" s="45">
        <f t="shared" si="5"/>
        <v>0</v>
      </c>
      <c r="U14" s="62"/>
      <c r="V14" s="46"/>
      <c r="W14" s="173" t="s">
        <v>130</v>
      </c>
    </row>
    <row r="15" spans="1:23" ht="17.25" customHeight="1">
      <c r="A15" s="7">
        <v>19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0"/>
        <v>0</v>
      </c>
      <c r="I15" s="80"/>
      <c r="J15" s="20"/>
      <c r="K15" s="95"/>
      <c r="L15" s="78"/>
      <c r="M15" s="79"/>
      <c r="N15" s="92">
        <f t="shared" si="1"/>
        <v>0</v>
      </c>
      <c r="O15" s="80"/>
      <c r="P15" s="20"/>
      <c r="Q15" s="81">
        <f t="shared" si="2"/>
        <v>0</v>
      </c>
      <c r="R15" s="93">
        <f t="shared" si="3"/>
        <v>0</v>
      </c>
      <c r="S15" s="82">
        <f t="shared" si="4"/>
        <v>0</v>
      </c>
      <c r="T15" s="45">
        <f t="shared" si="5"/>
        <v>0</v>
      </c>
      <c r="U15" s="62"/>
      <c r="V15" s="46"/>
      <c r="W15" s="173" t="s">
        <v>130</v>
      </c>
    </row>
    <row r="16" spans="1:23" ht="17.25" customHeight="1">
      <c r="A16" s="7">
        <v>20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0"/>
        <v>0</v>
      </c>
      <c r="I16" s="80"/>
      <c r="J16" s="20"/>
      <c r="K16" s="95"/>
      <c r="L16" s="78"/>
      <c r="M16" s="79"/>
      <c r="N16" s="92">
        <f t="shared" si="1"/>
        <v>0</v>
      </c>
      <c r="O16" s="80"/>
      <c r="P16" s="20"/>
      <c r="Q16" s="81">
        <f t="shared" si="2"/>
        <v>0</v>
      </c>
      <c r="R16" s="93">
        <f t="shared" si="3"/>
        <v>0</v>
      </c>
      <c r="S16" s="82">
        <f t="shared" si="4"/>
        <v>0</v>
      </c>
      <c r="T16" s="45">
        <f t="shared" si="5"/>
        <v>0</v>
      </c>
      <c r="U16" s="62"/>
      <c r="V16" s="46"/>
      <c r="W16" s="173" t="s">
        <v>130</v>
      </c>
    </row>
    <row r="17" spans="1:23" ht="17.25" customHeight="1">
      <c r="A17" s="7">
        <v>21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0"/>
        <v>0</v>
      </c>
      <c r="I17" s="80"/>
      <c r="J17" s="20"/>
      <c r="K17" s="95"/>
      <c r="L17" s="78"/>
      <c r="M17" s="79"/>
      <c r="N17" s="92">
        <f t="shared" si="1"/>
        <v>0</v>
      </c>
      <c r="O17" s="80"/>
      <c r="P17" s="20"/>
      <c r="Q17" s="81">
        <f t="shared" si="2"/>
        <v>0</v>
      </c>
      <c r="R17" s="93">
        <f t="shared" si="3"/>
        <v>0</v>
      </c>
      <c r="S17" s="82">
        <f t="shared" si="4"/>
        <v>0</v>
      </c>
      <c r="T17" s="45">
        <f t="shared" si="5"/>
        <v>0</v>
      </c>
      <c r="U17" s="62"/>
      <c r="V17" s="46"/>
      <c r="W17" s="173" t="s">
        <v>130</v>
      </c>
    </row>
    <row r="18" spans="1:23" ht="17.25" customHeight="1">
      <c r="A18" s="7">
        <v>8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>
        <v>3</v>
      </c>
      <c r="F18" s="78">
        <v>17.56</v>
      </c>
      <c r="G18" s="79">
        <v>109</v>
      </c>
      <c r="H18" s="92">
        <f t="shared" si="0"/>
        <v>8.080000000000002</v>
      </c>
      <c r="I18" s="80">
        <v>25.64</v>
      </c>
      <c r="J18" s="20">
        <v>15</v>
      </c>
      <c r="K18" s="95">
        <v>1</v>
      </c>
      <c r="L18" s="78">
        <v>-26.22</v>
      </c>
      <c r="M18" s="79">
        <v>62</v>
      </c>
      <c r="N18" s="92">
        <f t="shared" si="1"/>
        <v>-2.0400000000000027</v>
      </c>
      <c r="O18" s="80">
        <v>-28.26</v>
      </c>
      <c r="P18" s="20">
        <v>1</v>
      </c>
      <c r="Q18" s="81">
        <f t="shared" si="2"/>
        <v>-8.66</v>
      </c>
      <c r="R18" s="93">
        <f t="shared" si="3"/>
        <v>171</v>
      </c>
      <c r="S18" s="82">
        <f t="shared" si="4"/>
        <v>-2.620000000000001</v>
      </c>
      <c r="T18" s="45">
        <f t="shared" si="5"/>
        <v>16</v>
      </c>
      <c r="U18" s="62"/>
      <c r="V18" s="46"/>
      <c r="W18" s="47">
        <f>T18+U18+V18</f>
        <v>16</v>
      </c>
    </row>
    <row r="19" spans="1:23" ht="17.25" customHeight="1">
      <c r="A19" s="7">
        <v>22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0"/>
        <v>0</v>
      </c>
      <c r="I19" s="80"/>
      <c r="J19" s="20"/>
      <c r="K19" s="95"/>
      <c r="L19" s="78"/>
      <c r="M19" s="79"/>
      <c r="N19" s="92">
        <f t="shared" si="1"/>
        <v>0</v>
      </c>
      <c r="O19" s="80"/>
      <c r="P19" s="20"/>
      <c r="Q19" s="81">
        <f t="shared" si="2"/>
        <v>0</v>
      </c>
      <c r="R19" s="93">
        <f t="shared" si="3"/>
        <v>0</v>
      </c>
      <c r="S19" s="82">
        <f t="shared" si="4"/>
        <v>0</v>
      </c>
      <c r="T19" s="45">
        <f t="shared" si="5"/>
        <v>0</v>
      </c>
      <c r="U19" s="62"/>
      <c r="V19" s="46"/>
      <c r="W19" s="173" t="s">
        <v>130</v>
      </c>
    </row>
    <row r="20" spans="1:23" ht="17.25" customHeight="1">
      <c r="A20" s="7">
        <v>14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>
        <v>3</v>
      </c>
      <c r="F20" s="78">
        <v>-12.54</v>
      </c>
      <c r="G20" s="79">
        <v>92</v>
      </c>
      <c r="H20" s="92">
        <f t="shared" si="0"/>
        <v>5.359999999999999</v>
      </c>
      <c r="I20" s="80">
        <v>-7.18</v>
      </c>
      <c r="J20" s="20">
        <v>6</v>
      </c>
      <c r="K20" s="95">
        <v>3</v>
      </c>
      <c r="L20" s="78">
        <v>-17.02</v>
      </c>
      <c r="M20" s="79">
        <v>0</v>
      </c>
      <c r="N20" s="92">
        <f t="shared" si="1"/>
        <v>-5.879999999999999</v>
      </c>
      <c r="O20" s="80">
        <v>-22.9</v>
      </c>
      <c r="P20" s="20">
        <v>2</v>
      </c>
      <c r="Q20" s="81">
        <f t="shared" si="2"/>
        <v>-29.56</v>
      </c>
      <c r="R20" s="93">
        <f t="shared" si="3"/>
        <v>92</v>
      </c>
      <c r="S20" s="82">
        <f t="shared" si="4"/>
        <v>-30.08</v>
      </c>
      <c r="T20" s="45">
        <f t="shared" si="5"/>
        <v>8</v>
      </c>
      <c r="U20" s="62"/>
      <c r="V20" s="46"/>
      <c r="W20" s="47">
        <f>T20+U20+V20</f>
        <v>8</v>
      </c>
    </row>
    <row r="21" spans="1:23" ht="17.25" customHeight="1">
      <c r="A21" s="7">
        <v>7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>
        <v>1</v>
      </c>
      <c r="F21" s="78">
        <v>16.16</v>
      </c>
      <c r="G21" s="79">
        <v>24</v>
      </c>
      <c r="H21" s="92">
        <f t="shared" si="0"/>
        <v>-1.7599999999999998</v>
      </c>
      <c r="I21" s="80">
        <v>14.4</v>
      </c>
      <c r="J21" s="20">
        <v>12</v>
      </c>
      <c r="K21" s="95">
        <v>1</v>
      </c>
      <c r="L21" s="78">
        <v>4.36</v>
      </c>
      <c r="M21" s="79">
        <v>0</v>
      </c>
      <c r="N21" s="92">
        <f t="shared" si="1"/>
        <v>-11.96</v>
      </c>
      <c r="O21" s="80">
        <v>-7.6</v>
      </c>
      <c r="P21" s="20">
        <v>5</v>
      </c>
      <c r="Q21" s="81">
        <f t="shared" si="2"/>
        <v>20.52</v>
      </c>
      <c r="R21" s="93">
        <f t="shared" si="3"/>
        <v>24</v>
      </c>
      <c r="S21" s="82">
        <f t="shared" si="4"/>
        <v>6.800000000000001</v>
      </c>
      <c r="T21" s="45">
        <f t="shared" si="5"/>
        <v>17</v>
      </c>
      <c r="U21" s="62"/>
      <c r="V21" s="46"/>
      <c r="W21" s="47">
        <f>T21+U21+V21</f>
        <v>17</v>
      </c>
    </row>
    <row r="22" spans="1:23" ht="17.25" customHeight="1">
      <c r="A22" s="7">
        <v>23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0"/>
        <v>0</v>
      </c>
      <c r="I22" s="80"/>
      <c r="J22" s="20"/>
      <c r="K22" s="95"/>
      <c r="L22" s="78"/>
      <c r="M22" s="79"/>
      <c r="N22" s="92">
        <f t="shared" si="1"/>
        <v>0</v>
      </c>
      <c r="O22" s="80"/>
      <c r="P22" s="20"/>
      <c r="Q22" s="81">
        <f t="shared" si="2"/>
        <v>0</v>
      </c>
      <c r="R22" s="93">
        <f t="shared" si="3"/>
        <v>0</v>
      </c>
      <c r="S22" s="82">
        <f t="shared" si="4"/>
        <v>0</v>
      </c>
      <c r="T22" s="45">
        <f t="shared" si="5"/>
        <v>0</v>
      </c>
      <c r="U22" s="62"/>
      <c r="V22" s="46"/>
      <c r="W22" s="173" t="s">
        <v>130</v>
      </c>
    </row>
    <row r="23" spans="1:23" ht="17.25" customHeight="1">
      <c r="A23" s="7">
        <v>24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0"/>
        <v>0</v>
      </c>
      <c r="I23" s="80"/>
      <c r="J23" s="20"/>
      <c r="K23" s="95"/>
      <c r="L23" s="78"/>
      <c r="M23" s="79"/>
      <c r="N23" s="92">
        <f t="shared" si="1"/>
        <v>0</v>
      </c>
      <c r="O23" s="80"/>
      <c r="P23" s="20"/>
      <c r="Q23" s="81">
        <f t="shared" si="2"/>
        <v>0</v>
      </c>
      <c r="R23" s="93">
        <f t="shared" si="3"/>
        <v>0</v>
      </c>
      <c r="S23" s="82">
        <f t="shared" si="4"/>
        <v>0</v>
      </c>
      <c r="T23" s="45">
        <f t="shared" si="5"/>
        <v>0</v>
      </c>
      <c r="U23" s="62"/>
      <c r="V23" s="46"/>
      <c r="W23" s="173" t="s">
        <v>130</v>
      </c>
    </row>
    <row r="24" spans="1:23" ht="17.25" customHeight="1">
      <c r="A24" s="7">
        <v>25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0"/>
        <v>0</v>
      </c>
      <c r="I24" s="80"/>
      <c r="J24" s="20"/>
      <c r="K24" s="95"/>
      <c r="L24" s="78"/>
      <c r="M24" s="79"/>
      <c r="N24" s="92">
        <f t="shared" si="1"/>
        <v>0</v>
      </c>
      <c r="O24" s="80"/>
      <c r="P24" s="20"/>
      <c r="Q24" s="81">
        <f t="shared" si="2"/>
        <v>0</v>
      </c>
      <c r="R24" s="93">
        <f t="shared" si="3"/>
        <v>0</v>
      </c>
      <c r="S24" s="82">
        <f t="shared" si="4"/>
        <v>0</v>
      </c>
      <c r="T24" s="45">
        <f t="shared" si="5"/>
        <v>0</v>
      </c>
      <c r="U24" s="62"/>
      <c r="V24" s="46"/>
      <c r="W24" s="173" t="s">
        <v>130</v>
      </c>
    </row>
    <row r="25" spans="1:23" ht="17.25" customHeight="1">
      <c r="A25" s="7">
        <v>26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0"/>
        <v>0</v>
      </c>
      <c r="I25" s="80"/>
      <c r="J25" s="20"/>
      <c r="K25" s="95"/>
      <c r="L25" s="78"/>
      <c r="M25" s="79"/>
      <c r="N25" s="92">
        <f t="shared" si="1"/>
        <v>0</v>
      </c>
      <c r="O25" s="80"/>
      <c r="P25" s="20"/>
      <c r="Q25" s="81">
        <f t="shared" si="2"/>
        <v>0</v>
      </c>
      <c r="R25" s="93">
        <f t="shared" si="3"/>
        <v>0</v>
      </c>
      <c r="S25" s="82">
        <f t="shared" si="4"/>
        <v>0</v>
      </c>
      <c r="T25" s="45">
        <f t="shared" si="5"/>
        <v>0</v>
      </c>
      <c r="U25" s="62"/>
      <c r="V25" s="46"/>
      <c r="W25" s="173" t="s">
        <v>130</v>
      </c>
    </row>
    <row r="26" spans="1:23" ht="17.25" customHeight="1">
      <c r="A26" s="7">
        <v>27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0"/>
        <v>0</v>
      </c>
      <c r="I26" s="80"/>
      <c r="J26" s="20"/>
      <c r="K26" s="95"/>
      <c r="L26" s="78"/>
      <c r="M26" s="79"/>
      <c r="N26" s="92">
        <f t="shared" si="1"/>
        <v>0</v>
      </c>
      <c r="O26" s="80"/>
      <c r="P26" s="20"/>
      <c r="Q26" s="81">
        <f t="shared" si="2"/>
        <v>0</v>
      </c>
      <c r="R26" s="93">
        <f t="shared" si="3"/>
        <v>0</v>
      </c>
      <c r="S26" s="82">
        <f t="shared" si="4"/>
        <v>0</v>
      </c>
      <c r="T26" s="45">
        <f t="shared" si="5"/>
        <v>0</v>
      </c>
      <c r="U26" s="62"/>
      <c r="V26" s="46"/>
      <c r="W26" s="173" t="s">
        <v>130</v>
      </c>
    </row>
    <row r="27" spans="1:23" ht="17.25" customHeight="1">
      <c r="A27" s="7">
        <v>1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>
        <v>2</v>
      </c>
      <c r="F27" s="78">
        <v>9.86</v>
      </c>
      <c r="G27" s="79">
        <v>120</v>
      </c>
      <c r="H27" s="92">
        <f t="shared" si="0"/>
        <v>8.600000000000001</v>
      </c>
      <c r="I27" s="80">
        <v>18.46</v>
      </c>
      <c r="J27" s="20">
        <v>14</v>
      </c>
      <c r="K27" s="95">
        <v>1</v>
      </c>
      <c r="L27" s="78">
        <v>14.3</v>
      </c>
      <c r="M27" s="79">
        <v>237</v>
      </c>
      <c r="N27" s="92">
        <f t="shared" si="1"/>
        <v>25.959999999999997</v>
      </c>
      <c r="O27" s="80">
        <v>40.26</v>
      </c>
      <c r="P27" s="20">
        <v>15</v>
      </c>
      <c r="Q27" s="81">
        <f t="shared" si="2"/>
        <v>24.16</v>
      </c>
      <c r="R27" s="93">
        <f t="shared" si="3"/>
        <v>357</v>
      </c>
      <c r="S27" s="82">
        <f t="shared" si="4"/>
        <v>58.72</v>
      </c>
      <c r="T27" s="45">
        <f t="shared" si="5"/>
        <v>29</v>
      </c>
      <c r="U27" s="62">
        <v>3</v>
      </c>
      <c r="V27" s="46">
        <v>3</v>
      </c>
      <c r="W27" s="174">
        <f>T27+U27+V27</f>
        <v>35</v>
      </c>
    </row>
    <row r="28" spans="1:23" ht="17.25" customHeight="1">
      <c r="A28" s="7">
        <v>28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0"/>
        <v>0</v>
      </c>
      <c r="I28" s="80"/>
      <c r="J28" s="20"/>
      <c r="K28" s="95"/>
      <c r="L28" s="78"/>
      <c r="M28" s="79"/>
      <c r="N28" s="92">
        <f t="shared" si="1"/>
        <v>0</v>
      </c>
      <c r="O28" s="80"/>
      <c r="P28" s="20"/>
      <c r="Q28" s="81">
        <f t="shared" si="2"/>
        <v>0</v>
      </c>
      <c r="R28" s="93">
        <f t="shared" si="3"/>
        <v>0</v>
      </c>
      <c r="S28" s="82">
        <f t="shared" si="4"/>
        <v>0</v>
      </c>
      <c r="T28" s="45">
        <f t="shared" si="5"/>
        <v>0</v>
      </c>
      <c r="U28" s="62"/>
      <c r="V28" s="46"/>
      <c r="W28" s="173" t="s">
        <v>130</v>
      </c>
    </row>
    <row r="29" spans="1:23" ht="17.25" customHeight="1">
      <c r="A29" s="7">
        <v>5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>
        <v>4</v>
      </c>
      <c r="F29" s="78">
        <v>6.12</v>
      </c>
      <c r="G29" s="79">
        <v>120</v>
      </c>
      <c r="H29" s="92">
        <f t="shared" si="0"/>
        <v>6.999999999999999</v>
      </c>
      <c r="I29" s="80">
        <v>13.12</v>
      </c>
      <c r="J29" s="20">
        <v>11</v>
      </c>
      <c r="K29" s="95">
        <v>2</v>
      </c>
      <c r="L29" s="78">
        <v>-0.6</v>
      </c>
      <c r="M29" s="79">
        <v>24</v>
      </c>
      <c r="N29" s="92">
        <f t="shared" si="1"/>
        <v>-1.08</v>
      </c>
      <c r="O29" s="80">
        <v>-1.68</v>
      </c>
      <c r="P29" s="20">
        <v>8</v>
      </c>
      <c r="Q29" s="81">
        <f t="shared" si="2"/>
        <v>5.5200000000000005</v>
      </c>
      <c r="R29" s="93">
        <f t="shared" si="3"/>
        <v>144</v>
      </c>
      <c r="S29" s="82">
        <f t="shared" si="4"/>
        <v>11.44</v>
      </c>
      <c r="T29" s="45">
        <f t="shared" si="5"/>
        <v>19</v>
      </c>
      <c r="U29" s="62"/>
      <c r="V29" s="46">
        <v>2</v>
      </c>
      <c r="W29" s="47">
        <f>T29+U29+V29</f>
        <v>21</v>
      </c>
    </row>
    <row r="30" spans="1:23" ht="17.25" customHeight="1">
      <c r="A30" s="7">
        <v>29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0"/>
        <v>0</v>
      </c>
      <c r="I30" s="80"/>
      <c r="J30" s="20"/>
      <c r="K30" s="95"/>
      <c r="L30" s="78"/>
      <c r="M30" s="79"/>
      <c r="N30" s="92">
        <f t="shared" si="1"/>
        <v>0</v>
      </c>
      <c r="O30" s="80"/>
      <c r="P30" s="20"/>
      <c r="Q30" s="81">
        <f t="shared" si="2"/>
        <v>0</v>
      </c>
      <c r="R30" s="93">
        <f t="shared" si="3"/>
        <v>0</v>
      </c>
      <c r="S30" s="82">
        <f t="shared" si="4"/>
        <v>0</v>
      </c>
      <c r="T30" s="45">
        <f t="shared" si="5"/>
        <v>0</v>
      </c>
      <c r="U30" s="62"/>
      <c r="V30" s="46"/>
      <c r="W30" s="173" t="s">
        <v>130</v>
      </c>
    </row>
    <row r="31" spans="1:23" ht="17.25" customHeight="1">
      <c r="A31" s="7">
        <v>30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0"/>
        <v>0</v>
      </c>
      <c r="I31" s="80"/>
      <c r="J31" s="20"/>
      <c r="K31" s="95"/>
      <c r="L31" s="78"/>
      <c r="M31" s="79"/>
      <c r="N31" s="92">
        <f t="shared" si="1"/>
        <v>0</v>
      </c>
      <c r="O31" s="80"/>
      <c r="P31" s="20"/>
      <c r="Q31" s="81">
        <f t="shared" si="2"/>
        <v>0</v>
      </c>
      <c r="R31" s="93">
        <f t="shared" si="3"/>
        <v>0</v>
      </c>
      <c r="S31" s="82">
        <f t="shared" si="4"/>
        <v>0</v>
      </c>
      <c r="T31" s="45">
        <f t="shared" si="5"/>
        <v>0</v>
      </c>
      <c r="U31" s="62"/>
      <c r="V31" s="46"/>
      <c r="W31" s="173" t="s">
        <v>130</v>
      </c>
    </row>
    <row r="32" spans="1:23" ht="17.25" customHeight="1">
      <c r="A32" s="7">
        <v>13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>
        <v>2</v>
      </c>
      <c r="F32" s="78">
        <v>-11.82</v>
      </c>
      <c r="G32" s="79">
        <v>36</v>
      </c>
      <c r="H32" s="92">
        <f t="shared" si="0"/>
        <v>-4.84</v>
      </c>
      <c r="I32" s="80">
        <v>-16.66</v>
      </c>
      <c r="J32" s="20">
        <v>2</v>
      </c>
      <c r="K32" s="95">
        <v>4</v>
      </c>
      <c r="L32" s="78">
        <v>6.64</v>
      </c>
      <c r="M32" s="79">
        <v>40</v>
      </c>
      <c r="N32" s="92">
        <f t="shared" si="1"/>
        <v>-1.8399999999999999</v>
      </c>
      <c r="O32" s="80">
        <v>4.8</v>
      </c>
      <c r="P32" s="20">
        <v>9</v>
      </c>
      <c r="Q32" s="81">
        <f t="shared" si="2"/>
        <v>-5.180000000000001</v>
      </c>
      <c r="R32" s="93">
        <f t="shared" si="3"/>
        <v>76</v>
      </c>
      <c r="S32" s="82">
        <f t="shared" si="4"/>
        <v>-11.86</v>
      </c>
      <c r="T32" s="45">
        <f t="shared" si="5"/>
        <v>11</v>
      </c>
      <c r="U32" s="62"/>
      <c r="V32" s="46"/>
      <c r="W32" s="47">
        <f>T32+U32+V32</f>
        <v>11</v>
      </c>
    </row>
    <row r="33" spans="1:23" ht="17.25" customHeight="1">
      <c r="A33" s="7">
        <v>11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>
        <v>3</v>
      </c>
      <c r="F33" s="78">
        <v>-2.94</v>
      </c>
      <c r="G33" s="79">
        <v>33</v>
      </c>
      <c r="H33" s="92">
        <f t="shared" si="0"/>
        <v>-4.08</v>
      </c>
      <c r="I33" s="80">
        <v>-7.02</v>
      </c>
      <c r="J33" s="20">
        <v>7</v>
      </c>
      <c r="K33" s="95">
        <v>3</v>
      </c>
      <c r="L33" s="78">
        <v>-6.78</v>
      </c>
      <c r="M33" s="79">
        <v>55</v>
      </c>
      <c r="N33" s="92">
        <f t="shared" si="1"/>
        <v>2.9200000000000004</v>
      </c>
      <c r="O33" s="80">
        <v>-3.86</v>
      </c>
      <c r="P33" s="20">
        <v>7</v>
      </c>
      <c r="Q33" s="81">
        <f t="shared" si="2"/>
        <v>-9.72</v>
      </c>
      <c r="R33" s="93">
        <f t="shared" si="3"/>
        <v>88</v>
      </c>
      <c r="S33" s="82">
        <f t="shared" si="4"/>
        <v>-10.879999999999999</v>
      </c>
      <c r="T33" s="45">
        <f t="shared" si="5"/>
        <v>14</v>
      </c>
      <c r="U33" s="62"/>
      <c r="V33" s="46"/>
      <c r="W33" s="47">
        <f>T33+U33+V33</f>
        <v>14</v>
      </c>
    </row>
    <row r="34" spans="1:23" ht="17.25" customHeight="1">
      <c r="A34" s="7">
        <v>31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0"/>
        <v>0</v>
      </c>
      <c r="I34" s="80"/>
      <c r="J34" s="20"/>
      <c r="K34" s="95"/>
      <c r="L34" s="78"/>
      <c r="M34" s="79"/>
      <c r="N34" s="92">
        <f t="shared" si="1"/>
        <v>0</v>
      </c>
      <c r="O34" s="80"/>
      <c r="P34" s="20"/>
      <c r="Q34" s="81">
        <f t="shared" si="2"/>
        <v>0</v>
      </c>
      <c r="R34" s="93">
        <f t="shared" si="3"/>
        <v>0</v>
      </c>
      <c r="S34" s="82">
        <f t="shared" si="4"/>
        <v>0</v>
      </c>
      <c r="T34" s="45">
        <f t="shared" si="5"/>
        <v>0</v>
      </c>
      <c r="U34" s="62"/>
      <c r="V34" s="46"/>
      <c r="W34" s="173" t="s">
        <v>130</v>
      </c>
    </row>
    <row r="35" spans="1:23" ht="17.25" customHeight="1">
      <c r="A35" s="7">
        <v>32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0"/>
        <v>0</v>
      </c>
      <c r="I35" s="80"/>
      <c r="J35" s="20"/>
      <c r="K35" s="95"/>
      <c r="L35" s="78"/>
      <c r="M35" s="79"/>
      <c r="N35" s="92">
        <f t="shared" si="1"/>
        <v>0</v>
      </c>
      <c r="O35" s="80"/>
      <c r="P35" s="20"/>
      <c r="Q35" s="81">
        <f t="shared" si="2"/>
        <v>0</v>
      </c>
      <c r="R35" s="93">
        <f t="shared" si="3"/>
        <v>0</v>
      </c>
      <c r="S35" s="82">
        <f t="shared" si="4"/>
        <v>0</v>
      </c>
      <c r="T35" s="45">
        <f t="shared" si="5"/>
        <v>0</v>
      </c>
      <c r="U35" s="62"/>
      <c r="V35" s="46"/>
      <c r="W35" s="173" t="s">
        <v>130</v>
      </c>
    </row>
    <row r="36" spans="1:23" ht="17.25" customHeight="1">
      <c r="A36" s="7">
        <v>9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>
        <v>3</v>
      </c>
      <c r="F36" s="78">
        <v>-2.08</v>
      </c>
      <c r="G36" s="79">
        <v>0</v>
      </c>
      <c r="H36" s="92">
        <f t="shared" si="0"/>
        <v>-9.36</v>
      </c>
      <c r="I36" s="80">
        <v>-11.44</v>
      </c>
      <c r="J36" s="20">
        <v>3</v>
      </c>
      <c r="K36" s="95">
        <v>4</v>
      </c>
      <c r="L36" s="78">
        <v>0.7</v>
      </c>
      <c r="M36" s="79">
        <v>114</v>
      </c>
      <c r="N36" s="92">
        <f t="shared" si="1"/>
        <v>7.04</v>
      </c>
      <c r="O36" s="80">
        <v>7.74</v>
      </c>
      <c r="P36" s="20">
        <v>12</v>
      </c>
      <c r="Q36" s="81">
        <f t="shared" si="2"/>
        <v>-1.3800000000000001</v>
      </c>
      <c r="R36" s="93">
        <f t="shared" si="3"/>
        <v>114</v>
      </c>
      <c r="S36" s="82">
        <f t="shared" si="4"/>
        <v>-3.6999999999999993</v>
      </c>
      <c r="T36" s="45">
        <f t="shared" si="5"/>
        <v>15</v>
      </c>
      <c r="U36" s="62"/>
      <c r="V36" s="46"/>
      <c r="W36" s="47">
        <f>T36+U36+V36</f>
        <v>15</v>
      </c>
    </row>
    <row r="37" spans="1:23" ht="17.25" customHeight="1">
      <c r="A37" s="7">
        <v>10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>
        <v>1</v>
      </c>
      <c r="F37" s="78">
        <v>-11.02</v>
      </c>
      <c r="G37" s="79">
        <v>36</v>
      </c>
      <c r="H37" s="92">
        <f t="shared" si="0"/>
        <v>0.16000000000000014</v>
      </c>
      <c r="I37" s="80">
        <v>-10.86</v>
      </c>
      <c r="J37" s="20">
        <v>4</v>
      </c>
      <c r="K37" s="95">
        <v>3</v>
      </c>
      <c r="L37" s="78">
        <v>8.02</v>
      </c>
      <c r="M37" s="79">
        <v>24</v>
      </c>
      <c r="N37" s="92">
        <f t="shared" si="1"/>
        <v>-2.039999999999999</v>
      </c>
      <c r="O37" s="80">
        <v>5.98</v>
      </c>
      <c r="P37" s="20">
        <v>11</v>
      </c>
      <c r="Q37" s="81">
        <f t="shared" si="2"/>
        <v>-3</v>
      </c>
      <c r="R37" s="93">
        <f t="shared" si="3"/>
        <v>60</v>
      </c>
      <c r="S37" s="82">
        <f t="shared" si="4"/>
        <v>-4.879999999999999</v>
      </c>
      <c r="T37" s="45">
        <f t="shared" si="5"/>
        <v>15</v>
      </c>
      <c r="U37" s="62"/>
      <c r="V37" s="46"/>
      <c r="W37" s="47">
        <f>T37+U37+V37</f>
        <v>15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0"/>
        <v>0</v>
      </c>
      <c r="I38" s="80"/>
      <c r="J38" s="20"/>
      <c r="K38" s="95"/>
      <c r="L38" s="78"/>
      <c r="M38" s="79"/>
      <c r="N38" s="92">
        <f t="shared" si="1"/>
        <v>0</v>
      </c>
      <c r="O38" s="80"/>
      <c r="P38" s="20"/>
      <c r="Q38" s="81">
        <f t="shared" si="2"/>
        <v>0</v>
      </c>
      <c r="R38" s="93">
        <f t="shared" si="3"/>
        <v>0</v>
      </c>
      <c r="S38" s="82">
        <f t="shared" si="4"/>
        <v>0</v>
      </c>
      <c r="T38" s="45">
        <f t="shared" si="5"/>
        <v>0</v>
      </c>
      <c r="U38" s="62"/>
      <c r="V38" s="46"/>
      <c r="W38" s="173" t="s">
        <v>130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0"/>
        <v>0</v>
      </c>
      <c r="I39" s="80"/>
      <c r="J39" s="20"/>
      <c r="K39" s="95"/>
      <c r="L39" s="78"/>
      <c r="M39" s="79"/>
      <c r="N39" s="92">
        <f t="shared" si="1"/>
        <v>0</v>
      </c>
      <c r="O39" s="80"/>
      <c r="P39" s="20"/>
      <c r="Q39" s="81">
        <f t="shared" si="2"/>
        <v>0</v>
      </c>
      <c r="R39" s="93">
        <f t="shared" si="3"/>
        <v>0</v>
      </c>
      <c r="S39" s="82">
        <f t="shared" si="4"/>
        <v>0</v>
      </c>
      <c r="T39" s="45">
        <f t="shared" si="5"/>
        <v>0</v>
      </c>
      <c r="U39" s="62"/>
      <c r="V39" s="46"/>
      <c r="W39" s="173" t="s">
        <v>130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0"/>
        <v>0</v>
      </c>
      <c r="I40" s="80"/>
      <c r="J40" s="20"/>
      <c r="K40" s="95"/>
      <c r="L40" s="78"/>
      <c r="M40" s="79"/>
      <c r="N40" s="92">
        <f t="shared" si="1"/>
        <v>0</v>
      </c>
      <c r="O40" s="80"/>
      <c r="P40" s="20"/>
      <c r="Q40" s="81">
        <f t="shared" si="2"/>
        <v>0</v>
      </c>
      <c r="R40" s="93">
        <f t="shared" si="3"/>
        <v>0</v>
      </c>
      <c r="S40" s="82">
        <f t="shared" si="4"/>
        <v>0</v>
      </c>
      <c r="T40" s="45">
        <f t="shared" si="5"/>
        <v>0</v>
      </c>
      <c r="U40" s="62"/>
      <c r="V40" s="46"/>
      <c r="W40" s="173" t="s">
        <v>130</v>
      </c>
    </row>
    <row r="41" spans="4:19" s="166" customFormat="1" ht="23.25" customHeight="1">
      <c r="D41" s="165" t="s">
        <v>46</v>
      </c>
      <c r="E41" s="164">
        <f>COUNTIF(E6:E40,"&gt;0")</f>
        <v>15</v>
      </c>
      <c r="F41" s="167">
        <f>SUM(F6:F40)</f>
        <v>0</v>
      </c>
      <c r="G41" s="168"/>
      <c r="H41" s="167">
        <f>SUM(H6:H40)</f>
        <v>1.7763568394002505E-15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8.881784197001252E-16</v>
      </c>
      <c r="O41" s="167">
        <f>SUM(O6:O40)</f>
        <v>0</v>
      </c>
      <c r="P41" s="168"/>
      <c r="Q41" s="167">
        <f>SUM(Q6:Q40)</f>
        <v>8.881784197001252E-16</v>
      </c>
      <c r="R41" s="168"/>
      <c r="S41" s="167">
        <f>SUM(S6:S40)</f>
        <v>-3.552713678800501E-15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E2:V2"/>
    <mergeCell ref="Q4:T4"/>
    <mergeCell ref="G4:J4"/>
    <mergeCell ref="M4:P4"/>
    <mergeCell ref="B47:C47"/>
    <mergeCell ref="D47:Q47"/>
    <mergeCell ref="B49:C49"/>
    <mergeCell ref="D49:Q49"/>
    <mergeCell ref="A43:Q43"/>
    <mergeCell ref="B44:C44"/>
    <mergeCell ref="D44:Q44"/>
    <mergeCell ref="B45:C45"/>
    <mergeCell ref="D45:Q45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"/>
  <dimension ref="A2:AB41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28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16</v>
      </c>
      <c r="F4" s="172">
        <f>SUM(F6:F40)</f>
        <v>3.552713678800501E-15</v>
      </c>
      <c r="G4" s="197" t="s">
        <v>43</v>
      </c>
      <c r="H4" s="198"/>
      <c r="I4" s="198"/>
      <c r="J4" s="199"/>
      <c r="K4" s="97">
        <f>COUNTIF(K6:K40,"&gt;0")</f>
        <v>15</v>
      </c>
      <c r="L4" s="172">
        <f>SUM(L6:L40)</f>
        <v>3.552713678800501E-15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HRÁČI!C24</f>
        <v>122</v>
      </c>
      <c r="C6" s="49" t="str">
        <f>HRÁČI!D24</f>
        <v>Šereš</v>
      </c>
      <c r="D6" s="49">
        <f>HRÁČI!F24</f>
        <v>0</v>
      </c>
      <c r="E6" s="95">
        <v>2</v>
      </c>
      <c r="F6" s="78">
        <v>9.86</v>
      </c>
      <c r="G6" s="79">
        <v>120</v>
      </c>
      <c r="H6" s="92">
        <f aca="true" t="shared" si="0" ref="H6:H20">I6-F6</f>
        <v>8.600000000000001</v>
      </c>
      <c r="I6" s="80">
        <v>18.46</v>
      </c>
      <c r="J6" s="20">
        <v>14</v>
      </c>
      <c r="K6" s="95">
        <v>1</v>
      </c>
      <c r="L6" s="78">
        <v>14.3</v>
      </c>
      <c r="M6" s="79">
        <v>237</v>
      </c>
      <c r="N6" s="92">
        <f aca="true" t="shared" si="1" ref="N6:N20">O6-L6</f>
        <v>25.959999999999997</v>
      </c>
      <c r="O6" s="80">
        <v>40.26</v>
      </c>
      <c r="P6" s="20">
        <v>15</v>
      </c>
      <c r="Q6" s="81">
        <f aca="true" t="shared" si="2" ref="Q6:Q20">F6+L6</f>
        <v>24.16</v>
      </c>
      <c r="R6" s="93">
        <f aca="true" t="shared" si="3" ref="R6:R20">G6+M6</f>
        <v>357</v>
      </c>
      <c r="S6" s="82">
        <f aca="true" t="shared" si="4" ref="S6:S20">I6+O6</f>
        <v>58.72</v>
      </c>
      <c r="T6" s="45">
        <f aca="true" t="shared" si="5" ref="T6:T20">J6+P6</f>
        <v>29</v>
      </c>
      <c r="U6" s="62">
        <v>3</v>
      </c>
      <c r="V6" s="46">
        <v>3</v>
      </c>
      <c r="W6" s="174">
        <f aca="true" t="shared" si="6" ref="W6:W20">T6+U6+V6</f>
        <v>35</v>
      </c>
      <c r="AB6" s="169"/>
    </row>
    <row r="7" spans="1:28" ht="17.25" customHeight="1">
      <c r="A7" s="7">
        <v>2</v>
      </c>
      <c r="B7" s="48">
        <f>HRÁČI!C6</f>
        <v>104</v>
      </c>
      <c r="C7" s="49" t="str">
        <f>HRÁČI!D6</f>
        <v>Vavrík  </v>
      </c>
      <c r="D7" s="49" t="str">
        <f>HRÁČI!F6</f>
        <v>Iv4n Sr.</v>
      </c>
      <c r="E7" s="95">
        <v>1</v>
      </c>
      <c r="F7" s="78">
        <v>-3.8</v>
      </c>
      <c r="G7" s="79">
        <v>24</v>
      </c>
      <c r="H7" s="92">
        <f t="shared" si="0"/>
        <v>-1.7599999999999998</v>
      </c>
      <c r="I7" s="80">
        <v>-5.56</v>
      </c>
      <c r="J7" s="20">
        <v>8</v>
      </c>
      <c r="K7" s="95">
        <v>2</v>
      </c>
      <c r="L7" s="78">
        <v>8.76</v>
      </c>
      <c r="M7" s="79">
        <v>54</v>
      </c>
      <c r="N7" s="92">
        <f t="shared" si="1"/>
        <v>3.7200000000000006</v>
      </c>
      <c r="O7" s="80">
        <v>12.48</v>
      </c>
      <c r="P7" s="20">
        <v>13</v>
      </c>
      <c r="Q7" s="81">
        <f t="shared" si="2"/>
        <v>4.96</v>
      </c>
      <c r="R7" s="93">
        <f t="shared" si="3"/>
        <v>78</v>
      </c>
      <c r="S7" s="82">
        <f t="shared" si="4"/>
        <v>6.920000000000001</v>
      </c>
      <c r="T7" s="45">
        <f t="shared" si="5"/>
        <v>21</v>
      </c>
      <c r="U7" s="62">
        <v>2</v>
      </c>
      <c r="V7" s="46"/>
      <c r="W7" s="47">
        <f t="shared" si="6"/>
        <v>23</v>
      </c>
      <c r="AB7" s="169"/>
    </row>
    <row r="8" spans="1:28" ht="17.25" customHeight="1">
      <c r="A8" s="7">
        <v>3</v>
      </c>
      <c r="B8" s="48">
        <f>HRÁČI!C10</f>
        <v>108</v>
      </c>
      <c r="C8" s="49" t="str">
        <f>HRÁČI!D10</f>
        <v>Vavríková</v>
      </c>
      <c r="D8" s="49" t="str">
        <f>HRÁČI!F10</f>
        <v>lilo</v>
      </c>
      <c r="E8" s="95">
        <v>1</v>
      </c>
      <c r="F8" s="78">
        <v>-1.34</v>
      </c>
      <c r="G8" s="79">
        <v>56</v>
      </c>
      <c r="H8" s="92">
        <f t="shared" si="0"/>
        <v>3.3600000000000003</v>
      </c>
      <c r="I8" s="80">
        <v>2.02</v>
      </c>
      <c r="J8" s="20">
        <v>10</v>
      </c>
      <c r="K8" s="95">
        <v>2</v>
      </c>
      <c r="L8" s="78">
        <v>3</v>
      </c>
      <c r="M8" s="79">
        <v>45</v>
      </c>
      <c r="N8" s="92">
        <f t="shared" si="1"/>
        <v>2.2800000000000002</v>
      </c>
      <c r="O8" s="80">
        <v>5.28</v>
      </c>
      <c r="P8" s="20">
        <v>10</v>
      </c>
      <c r="Q8" s="81">
        <f t="shared" si="2"/>
        <v>1.66</v>
      </c>
      <c r="R8" s="93">
        <f t="shared" si="3"/>
        <v>101</v>
      </c>
      <c r="S8" s="82">
        <f t="shared" si="4"/>
        <v>7.300000000000001</v>
      </c>
      <c r="T8" s="45">
        <f t="shared" si="5"/>
        <v>20</v>
      </c>
      <c r="U8" s="62">
        <v>1</v>
      </c>
      <c r="V8" s="46">
        <v>1</v>
      </c>
      <c r="W8" s="47">
        <f t="shared" si="6"/>
        <v>22</v>
      </c>
      <c r="AB8" s="169"/>
    </row>
    <row r="9" spans="1:28" ht="17.25" customHeight="1">
      <c r="A9" s="7">
        <v>4</v>
      </c>
      <c r="B9" s="48">
        <f>HRÁČI!C3</f>
        <v>101</v>
      </c>
      <c r="C9" s="49" t="str">
        <f>HRÁČI!D3</f>
        <v>Dobiaš</v>
      </c>
      <c r="D9" s="49" t="str">
        <f>HRÁČI!F3</f>
        <v>mxd</v>
      </c>
      <c r="E9" s="95">
        <v>4</v>
      </c>
      <c r="F9" s="78">
        <v>-1.28</v>
      </c>
      <c r="G9" s="79">
        <v>7</v>
      </c>
      <c r="H9" s="92">
        <f t="shared" si="0"/>
        <v>-6.56</v>
      </c>
      <c r="I9" s="80">
        <v>-7.84</v>
      </c>
      <c r="J9" s="20">
        <v>5</v>
      </c>
      <c r="K9" s="95">
        <v>3</v>
      </c>
      <c r="L9" s="78">
        <v>15.78</v>
      </c>
      <c r="M9" s="79">
        <v>68</v>
      </c>
      <c r="N9" s="92">
        <f t="shared" si="1"/>
        <v>5.000000000000002</v>
      </c>
      <c r="O9" s="80">
        <v>20.78</v>
      </c>
      <c r="P9" s="20">
        <v>14</v>
      </c>
      <c r="Q9" s="81">
        <f t="shared" si="2"/>
        <v>14.5</v>
      </c>
      <c r="R9" s="93">
        <f t="shared" si="3"/>
        <v>75</v>
      </c>
      <c r="S9" s="82">
        <f t="shared" si="4"/>
        <v>12.940000000000001</v>
      </c>
      <c r="T9" s="45">
        <f t="shared" si="5"/>
        <v>19</v>
      </c>
      <c r="U9" s="62"/>
      <c r="V9" s="46"/>
      <c r="W9" s="47">
        <f t="shared" si="6"/>
        <v>19</v>
      </c>
      <c r="AB9" s="169"/>
    </row>
    <row r="10" spans="1:28" ht="17.25" customHeight="1">
      <c r="A10" s="7">
        <v>5</v>
      </c>
      <c r="B10" s="48">
        <f>HRÁČI!C26</f>
        <v>124</v>
      </c>
      <c r="C10" s="49" t="str">
        <f>HRÁČI!D26</f>
        <v>Biely</v>
      </c>
      <c r="D10" s="49" t="str">
        <f>HRÁČI!F26</f>
        <v>petrik48</v>
      </c>
      <c r="E10" s="95">
        <v>4</v>
      </c>
      <c r="F10" s="78">
        <v>6.12</v>
      </c>
      <c r="G10" s="79">
        <v>120</v>
      </c>
      <c r="H10" s="92">
        <f t="shared" si="0"/>
        <v>6.999999999999999</v>
      </c>
      <c r="I10" s="80">
        <v>13.12</v>
      </c>
      <c r="J10" s="20">
        <v>11</v>
      </c>
      <c r="K10" s="95">
        <v>2</v>
      </c>
      <c r="L10" s="78">
        <v>-0.6</v>
      </c>
      <c r="M10" s="79">
        <v>24</v>
      </c>
      <c r="N10" s="92">
        <f t="shared" si="1"/>
        <v>-1.08</v>
      </c>
      <c r="O10" s="80">
        <v>-1.68</v>
      </c>
      <c r="P10" s="20">
        <v>8</v>
      </c>
      <c r="Q10" s="81">
        <f t="shared" si="2"/>
        <v>5.5200000000000005</v>
      </c>
      <c r="R10" s="93">
        <f t="shared" si="3"/>
        <v>144</v>
      </c>
      <c r="S10" s="82">
        <f t="shared" si="4"/>
        <v>11.44</v>
      </c>
      <c r="T10" s="45">
        <f t="shared" si="5"/>
        <v>19</v>
      </c>
      <c r="U10" s="62"/>
      <c r="V10" s="46">
        <v>2</v>
      </c>
      <c r="W10" s="47">
        <f t="shared" si="6"/>
        <v>21</v>
      </c>
      <c r="AA10" s="18"/>
      <c r="AB10" s="169"/>
    </row>
    <row r="11" spans="1:28" ht="17.25" customHeight="1">
      <c r="A11" s="7">
        <v>6</v>
      </c>
      <c r="B11" s="48">
        <f>HRÁČI!C5</f>
        <v>103</v>
      </c>
      <c r="C11" s="49" t="str">
        <f>HRÁČI!D5</f>
        <v>Kazimír </v>
      </c>
      <c r="D11" s="49">
        <f>HRÁČI!F5</f>
        <v>0</v>
      </c>
      <c r="E11" s="95">
        <v>2</v>
      </c>
      <c r="F11" s="78">
        <v>12.8</v>
      </c>
      <c r="G11" s="79">
        <v>82</v>
      </c>
      <c r="H11" s="92">
        <f t="shared" si="0"/>
        <v>2.5199999999999996</v>
      </c>
      <c r="I11" s="80">
        <v>15.32</v>
      </c>
      <c r="J11" s="20">
        <v>13</v>
      </c>
      <c r="K11" s="95">
        <v>1</v>
      </c>
      <c r="L11" s="78">
        <v>7.56</v>
      </c>
      <c r="M11" s="79">
        <v>0</v>
      </c>
      <c r="N11" s="92">
        <f t="shared" si="1"/>
        <v>-11.96</v>
      </c>
      <c r="O11" s="80">
        <v>-4.4</v>
      </c>
      <c r="P11" s="20">
        <v>6</v>
      </c>
      <c r="Q11" s="81">
        <f t="shared" si="2"/>
        <v>20.36</v>
      </c>
      <c r="R11" s="93">
        <f t="shared" si="3"/>
        <v>82</v>
      </c>
      <c r="S11" s="82">
        <f t="shared" si="4"/>
        <v>10.92</v>
      </c>
      <c r="T11" s="45">
        <f t="shared" si="5"/>
        <v>19</v>
      </c>
      <c r="U11" s="62"/>
      <c r="V11" s="46"/>
      <c r="W11" s="47">
        <f t="shared" si="6"/>
        <v>19</v>
      </c>
      <c r="AB11" s="169"/>
    </row>
    <row r="12" spans="1:28" ht="17.25" customHeight="1">
      <c r="A12" s="7">
        <v>7</v>
      </c>
      <c r="B12" s="48">
        <f>HRÁČI!C18</f>
        <v>116</v>
      </c>
      <c r="C12" s="49" t="str">
        <f>HRÁČI!D18</f>
        <v>Učník</v>
      </c>
      <c r="D12" s="49">
        <f>HRÁČI!F18</f>
        <v>0</v>
      </c>
      <c r="E12" s="95">
        <v>1</v>
      </c>
      <c r="F12" s="78">
        <v>16.16</v>
      </c>
      <c r="G12" s="79">
        <v>24</v>
      </c>
      <c r="H12" s="92">
        <f t="shared" si="0"/>
        <v>-1.7599999999999998</v>
      </c>
      <c r="I12" s="80">
        <v>14.4</v>
      </c>
      <c r="J12" s="20">
        <v>12</v>
      </c>
      <c r="K12" s="95">
        <v>1</v>
      </c>
      <c r="L12" s="78">
        <v>4.36</v>
      </c>
      <c r="M12" s="79">
        <v>0</v>
      </c>
      <c r="N12" s="92">
        <f t="shared" si="1"/>
        <v>-11.96</v>
      </c>
      <c r="O12" s="80">
        <v>-7.6</v>
      </c>
      <c r="P12" s="20">
        <v>5</v>
      </c>
      <c r="Q12" s="81">
        <f t="shared" si="2"/>
        <v>20.52</v>
      </c>
      <c r="R12" s="93">
        <f t="shared" si="3"/>
        <v>24</v>
      </c>
      <c r="S12" s="82">
        <f t="shared" si="4"/>
        <v>6.800000000000001</v>
      </c>
      <c r="T12" s="45">
        <f t="shared" si="5"/>
        <v>17</v>
      </c>
      <c r="U12" s="62"/>
      <c r="V12" s="46"/>
      <c r="W12" s="47">
        <f t="shared" si="6"/>
        <v>17</v>
      </c>
      <c r="AB12" s="169"/>
    </row>
    <row r="13" spans="1:28" ht="17.25" customHeight="1">
      <c r="A13" s="7">
        <v>8</v>
      </c>
      <c r="B13" s="48">
        <f>HRÁČI!C15</f>
        <v>113</v>
      </c>
      <c r="C13" s="49" t="str">
        <f>HRÁČI!D15</f>
        <v>Danics</v>
      </c>
      <c r="D13" s="49">
        <f>HRÁČI!F15</f>
        <v>0</v>
      </c>
      <c r="E13" s="95">
        <v>3</v>
      </c>
      <c r="F13" s="78">
        <v>17.56</v>
      </c>
      <c r="G13" s="79">
        <v>109</v>
      </c>
      <c r="H13" s="92">
        <f t="shared" si="0"/>
        <v>8.080000000000002</v>
      </c>
      <c r="I13" s="80">
        <v>25.64</v>
      </c>
      <c r="J13" s="20">
        <v>15</v>
      </c>
      <c r="K13" s="95">
        <v>1</v>
      </c>
      <c r="L13" s="78">
        <v>-26.22</v>
      </c>
      <c r="M13" s="79">
        <v>62</v>
      </c>
      <c r="N13" s="92">
        <f t="shared" si="1"/>
        <v>-2.0400000000000027</v>
      </c>
      <c r="O13" s="80">
        <v>-28.26</v>
      </c>
      <c r="P13" s="20">
        <v>1</v>
      </c>
      <c r="Q13" s="81">
        <f t="shared" si="2"/>
        <v>-8.66</v>
      </c>
      <c r="R13" s="93">
        <f t="shared" si="3"/>
        <v>171</v>
      </c>
      <c r="S13" s="82">
        <f t="shared" si="4"/>
        <v>-2.620000000000001</v>
      </c>
      <c r="T13" s="45">
        <f t="shared" si="5"/>
        <v>16</v>
      </c>
      <c r="U13" s="62"/>
      <c r="V13" s="46"/>
      <c r="W13" s="47">
        <f t="shared" si="6"/>
        <v>16</v>
      </c>
      <c r="AB13" s="169"/>
    </row>
    <row r="14" spans="1:23" ht="17.25" customHeight="1">
      <c r="A14" s="7">
        <v>9</v>
      </c>
      <c r="B14" s="48">
        <f>HRÁČI!C33</f>
        <v>131</v>
      </c>
      <c r="C14" s="49" t="str">
        <f>HRÁČI!D33</f>
        <v>Gregor</v>
      </c>
      <c r="D14" s="49">
        <f>HRÁČI!F33</f>
        <v>0</v>
      </c>
      <c r="E14" s="95">
        <v>3</v>
      </c>
      <c r="F14" s="78">
        <v>-2.08</v>
      </c>
      <c r="G14" s="79">
        <v>0</v>
      </c>
      <c r="H14" s="92">
        <f t="shared" si="0"/>
        <v>-9.36</v>
      </c>
      <c r="I14" s="80">
        <v>-11.44</v>
      </c>
      <c r="J14" s="20">
        <v>3</v>
      </c>
      <c r="K14" s="95">
        <v>4</v>
      </c>
      <c r="L14" s="78">
        <v>0.7</v>
      </c>
      <c r="M14" s="79">
        <v>114</v>
      </c>
      <c r="N14" s="92">
        <f t="shared" si="1"/>
        <v>7.04</v>
      </c>
      <c r="O14" s="80">
        <v>7.74</v>
      </c>
      <c r="P14" s="20">
        <v>12</v>
      </c>
      <c r="Q14" s="81">
        <f t="shared" si="2"/>
        <v>-1.3800000000000001</v>
      </c>
      <c r="R14" s="93">
        <f t="shared" si="3"/>
        <v>114</v>
      </c>
      <c r="S14" s="82">
        <f t="shared" si="4"/>
        <v>-3.6999999999999993</v>
      </c>
      <c r="T14" s="45">
        <f t="shared" si="5"/>
        <v>15</v>
      </c>
      <c r="U14" s="62"/>
      <c r="V14" s="46"/>
      <c r="W14" s="47">
        <f t="shared" si="6"/>
        <v>15</v>
      </c>
    </row>
    <row r="15" spans="1:23" ht="17.25" customHeight="1">
      <c r="A15" s="7">
        <v>10</v>
      </c>
      <c r="B15" s="48">
        <f>HRÁČI!C34</f>
        <v>132</v>
      </c>
      <c r="C15" s="49" t="str">
        <f>HRÁČI!D34</f>
        <v>Mútala</v>
      </c>
      <c r="D15" s="49" t="str">
        <f>HRÁČI!F34</f>
        <v>Mutoli</v>
      </c>
      <c r="E15" s="95">
        <v>1</v>
      </c>
      <c r="F15" s="78">
        <v>-11.02</v>
      </c>
      <c r="G15" s="79">
        <v>36</v>
      </c>
      <c r="H15" s="92">
        <f t="shared" si="0"/>
        <v>0.16000000000000014</v>
      </c>
      <c r="I15" s="80">
        <v>-10.86</v>
      </c>
      <c r="J15" s="20">
        <v>4</v>
      </c>
      <c r="K15" s="95">
        <v>3</v>
      </c>
      <c r="L15" s="78">
        <v>8.02</v>
      </c>
      <c r="M15" s="79">
        <v>24</v>
      </c>
      <c r="N15" s="92">
        <f t="shared" si="1"/>
        <v>-2.039999999999999</v>
      </c>
      <c r="O15" s="80">
        <v>5.98</v>
      </c>
      <c r="P15" s="20">
        <v>11</v>
      </c>
      <c r="Q15" s="81">
        <f t="shared" si="2"/>
        <v>-3</v>
      </c>
      <c r="R15" s="93">
        <f t="shared" si="3"/>
        <v>60</v>
      </c>
      <c r="S15" s="82">
        <f t="shared" si="4"/>
        <v>-4.879999999999999</v>
      </c>
      <c r="T15" s="45">
        <f t="shared" si="5"/>
        <v>15</v>
      </c>
      <c r="U15" s="62"/>
      <c r="V15" s="46"/>
      <c r="W15" s="47">
        <f t="shared" si="6"/>
        <v>15</v>
      </c>
    </row>
    <row r="16" spans="1:23" ht="17.25" customHeight="1">
      <c r="A16" s="7">
        <v>11</v>
      </c>
      <c r="B16" s="48">
        <f>HRÁČI!C30</f>
        <v>128</v>
      </c>
      <c r="C16" s="49" t="str">
        <f>HRÁČI!D30</f>
        <v>Alfoldy</v>
      </c>
      <c r="D16" s="49">
        <f>HRÁČI!F30</f>
        <v>0</v>
      </c>
      <c r="E16" s="95">
        <v>3</v>
      </c>
      <c r="F16" s="78">
        <v>-2.94</v>
      </c>
      <c r="G16" s="79">
        <v>33</v>
      </c>
      <c r="H16" s="92">
        <f t="shared" si="0"/>
        <v>-4.08</v>
      </c>
      <c r="I16" s="80">
        <v>-7.02</v>
      </c>
      <c r="J16" s="20">
        <v>7</v>
      </c>
      <c r="K16" s="95">
        <v>3</v>
      </c>
      <c r="L16" s="78">
        <v>-6.78</v>
      </c>
      <c r="M16" s="79">
        <v>55</v>
      </c>
      <c r="N16" s="92">
        <f t="shared" si="1"/>
        <v>2.9200000000000004</v>
      </c>
      <c r="O16" s="80">
        <v>-3.86</v>
      </c>
      <c r="P16" s="20">
        <v>7</v>
      </c>
      <c r="Q16" s="81">
        <f t="shared" si="2"/>
        <v>-9.72</v>
      </c>
      <c r="R16" s="93">
        <f t="shared" si="3"/>
        <v>88</v>
      </c>
      <c r="S16" s="82">
        <f t="shared" si="4"/>
        <v>-10.879999999999999</v>
      </c>
      <c r="T16" s="45">
        <f t="shared" si="5"/>
        <v>14</v>
      </c>
      <c r="U16" s="62"/>
      <c r="V16" s="46"/>
      <c r="W16" s="47">
        <f t="shared" si="6"/>
        <v>14</v>
      </c>
    </row>
    <row r="17" spans="1:23" ht="17.25" customHeight="1">
      <c r="A17" s="7">
        <v>12</v>
      </c>
      <c r="B17" s="48">
        <f>HRÁČI!C9</f>
        <v>107</v>
      </c>
      <c r="C17" s="49" t="str">
        <f>HRÁČI!D9</f>
        <v>Hegyi </v>
      </c>
      <c r="D17" s="49" t="str">
        <f>HRÁČI!F9</f>
        <v>Shad</v>
      </c>
      <c r="E17" s="95">
        <v>4</v>
      </c>
      <c r="F17" s="78">
        <v>-4.84</v>
      </c>
      <c r="G17" s="79">
        <v>58</v>
      </c>
      <c r="H17" s="92">
        <f t="shared" si="0"/>
        <v>-0.4400000000000004</v>
      </c>
      <c r="I17" s="80">
        <v>-5.28</v>
      </c>
      <c r="J17" s="20">
        <v>9</v>
      </c>
      <c r="K17" s="95">
        <v>2</v>
      </c>
      <c r="L17" s="78">
        <v>-11.16</v>
      </c>
      <c r="M17" s="79">
        <v>0</v>
      </c>
      <c r="N17" s="92">
        <f t="shared" si="1"/>
        <v>-4.919999999999998</v>
      </c>
      <c r="O17" s="80">
        <v>-16.08</v>
      </c>
      <c r="P17" s="20">
        <v>3</v>
      </c>
      <c r="Q17" s="81">
        <f t="shared" si="2"/>
        <v>-16</v>
      </c>
      <c r="R17" s="93">
        <f t="shared" si="3"/>
        <v>58</v>
      </c>
      <c r="S17" s="82">
        <f t="shared" si="4"/>
        <v>-21.36</v>
      </c>
      <c r="T17" s="45">
        <f t="shared" si="5"/>
        <v>12</v>
      </c>
      <c r="U17" s="62"/>
      <c r="V17" s="46"/>
      <c r="W17" s="47">
        <f t="shared" si="6"/>
        <v>12</v>
      </c>
    </row>
    <row r="18" spans="1:23" ht="17.25" customHeight="1">
      <c r="A18" s="7">
        <v>13</v>
      </c>
      <c r="B18" s="48">
        <f>HRÁČI!C29</f>
        <v>127</v>
      </c>
      <c r="C18" s="49" t="str">
        <f>HRÁČI!D29</f>
        <v>Gavula</v>
      </c>
      <c r="D18" s="49">
        <f>HRÁČI!F29</f>
        <v>0</v>
      </c>
      <c r="E18" s="95">
        <v>2</v>
      </c>
      <c r="F18" s="78">
        <v>-11.82</v>
      </c>
      <c r="G18" s="79">
        <v>36</v>
      </c>
      <c r="H18" s="92">
        <f t="shared" si="0"/>
        <v>-4.84</v>
      </c>
      <c r="I18" s="80">
        <v>-16.66</v>
      </c>
      <c r="J18" s="20">
        <v>2</v>
      </c>
      <c r="K18" s="95">
        <v>4</v>
      </c>
      <c r="L18" s="78">
        <v>6.64</v>
      </c>
      <c r="M18" s="79">
        <v>40</v>
      </c>
      <c r="N18" s="92">
        <f t="shared" si="1"/>
        <v>-1.8399999999999999</v>
      </c>
      <c r="O18" s="80">
        <v>4.8</v>
      </c>
      <c r="P18" s="20">
        <v>9</v>
      </c>
      <c r="Q18" s="81">
        <f t="shared" si="2"/>
        <v>-5.180000000000001</v>
      </c>
      <c r="R18" s="93">
        <f t="shared" si="3"/>
        <v>76</v>
      </c>
      <c r="S18" s="82">
        <f t="shared" si="4"/>
        <v>-11.86</v>
      </c>
      <c r="T18" s="45">
        <f t="shared" si="5"/>
        <v>11</v>
      </c>
      <c r="U18" s="62"/>
      <c r="V18" s="46"/>
      <c r="W18" s="47">
        <f t="shared" si="6"/>
        <v>11</v>
      </c>
    </row>
    <row r="19" spans="1:23" ht="17.25" customHeight="1">
      <c r="A19" s="7">
        <v>14</v>
      </c>
      <c r="B19" s="48">
        <f>HRÁČI!C17</f>
        <v>115</v>
      </c>
      <c r="C19" s="49" t="str">
        <f>HRÁČI!D17</f>
        <v>Rigo</v>
      </c>
      <c r="D19" s="49">
        <f>HRÁČI!F17</f>
        <v>0</v>
      </c>
      <c r="E19" s="95">
        <v>3</v>
      </c>
      <c r="F19" s="78">
        <v>-12.54</v>
      </c>
      <c r="G19" s="79">
        <v>92</v>
      </c>
      <c r="H19" s="92">
        <f t="shared" si="0"/>
        <v>5.359999999999999</v>
      </c>
      <c r="I19" s="80">
        <v>-7.18</v>
      </c>
      <c r="J19" s="20">
        <v>6</v>
      </c>
      <c r="K19" s="95">
        <v>3</v>
      </c>
      <c r="L19" s="78">
        <v>-17.02</v>
      </c>
      <c r="M19" s="79">
        <v>0</v>
      </c>
      <c r="N19" s="92">
        <f t="shared" si="1"/>
        <v>-5.879999999999999</v>
      </c>
      <c r="O19" s="80">
        <v>-22.9</v>
      </c>
      <c r="P19" s="20">
        <v>2</v>
      </c>
      <c r="Q19" s="81">
        <f t="shared" si="2"/>
        <v>-29.56</v>
      </c>
      <c r="R19" s="93">
        <f t="shared" si="3"/>
        <v>92</v>
      </c>
      <c r="S19" s="82">
        <f t="shared" si="4"/>
        <v>-30.08</v>
      </c>
      <c r="T19" s="45">
        <f t="shared" si="5"/>
        <v>8</v>
      </c>
      <c r="U19" s="62"/>
      <c r="V19" s="46"/>
      <c r="W19" s="47">
        <f t="shared" si="6"/>
        <v>8</v>
      </c>
    </row>
    <row r="20" spans="1:23" ht="17.25" customHeight="1">
      <c r="A20" s="7">
        <v>15</v>
      </c>
      <c r="B20" s="48">
        <f>HRÁČI!C4</f>
        <v>102</v>
      </c>
      <c r="C20" s="49" t="str">
        <f>HRÁČI!D4</f>
        <v>Leskovský  </v>
      </c>
      <c r="D20" s="49" t="str">
        <f>HRÁČI!F4</f>
        <v>LeRo</v>
      </c>
      <c r="E20" s="95">
        <v>2</v>
      </c>
      <c r="F20" s="78">
        <v>-10.84</v>
      </c>
      <c r="G20" s="79">
        <v>27</v>
      </c>
      <c r="H20" s="92">
        <f t="shared" si="0"/>
        <v>-6.280000000000001</v>
      </c>
      <c r="I20" s="80">
        <v>-17.12</v>
      </c>
      <c r="J20" s="20">
        <v>1</v>
      </c>
      <c r="K20" s="95">
        <v>4</v>
      </c>
      <c r="L20" s="78">
        <v>-7.34</v>
      </c>
      <c r="M20" s="79">
        <v>12</v>
      </c>
      <c r="N20" s="92">
        <f t="shared" si="1"/>
        <v>-5.199999999999999</v>
      </c>
      <c r="O20" s="80">
        <v>-12.54</v>
      </c>
      <c r="P20" s="20">
        <v>4</v>
      </c>
      <c r="Q20" s="81">
        <f t="shared" si="2"/>
        <v>-18.18</v>
      </c>
      <c r="R20" s="93">
        <f t="shared" si="3"/>
        <v>39</v>
      </c>
      <c r="S20" s="82">
        <f t="shared" si="4"/>
        <v>-29.66</v>
      </c>
      <c r="T20" s="45">
        <f t="shared" si="5"/>
        <v>5</v>
      </c>
      <c r="U20" s="62"/>
      <c r="V20" s="46"/>
      <c r="W20" s="47">
        <f t="shared" si="6"/>
        <v>5</v>
      </c>
    </row>
    <row r="21" spans="1:23" ht="17.25" customHeight="1">
      <c r="A21" s="166"/>
      <c r="B21" s="166"/>
      <c r="C21" s="166"/>
      <c r="D21" s="165" t="s">
        <v>46</v>
      </c>
      <c r="E21" s="164">
        <f>COUNTIF(E6:E20,"&gt;0")</f>
        <v>15</v>
      </c>
      <c r="F21" s="167">
        <f>SUM(F6:F20)</f>
        <v>0</v>
      </c>
      <c r="G21" s="168"/>
      <c r="H21" s="167">
        <f>SUM(H6:H20)</f>
        <v>0</v>
      </c>
      <c r="I21" s="167">
        <f>SUM(I6:I20)</f>
        <v>0</v>
      </c>
      <c r="J21" s="168"/>
      <c r="K21" s="168"/>
      <c r="L21" s="167">
        <f>SUM(L6:L20)</f>
        <v>0</v>
      </c>
      <c r="M21" s="168"/>
      <c r="N21" s="167">
        <f>SUM(N6:N20)</f>
        <v>0</v>
      </c>
      <c r="O21" s="167">
        <f>SUM(O6:O20)</f>
        <v>-1.4210854715202004E-14</v>
      </c>
      <c r="P21" s="168"/>
      <c r="Q21" s="167">
        <f>SUM(Q6:Q20)</f>
        <v>0</v>
      </c>
      <c r="R21" s="168"/>
      <c r="S21" s="167">
        <f>SUM(S6:S20)</f>
        <v>0</v>
      </c>
      <c r="T21" s="166"/>
      <c r="U21" s="166"/>
      <c r="V21" s="166"/>
      <c r="W21" s="166"/>
    </row>
    <row r="22" spans="4:23" ht="17.25" customHeight="1">
      <c r="D22" s="106"/>
      <c r="E22" s="107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18" ht="17.25" customHeight="1">
      <c r="A23" s="188" t="s">
        <v>55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33"/>
    </row>
    <row r="24" spans="1:18" ht="17.25" customHeight="1">
      <c r="A24" s="134" t="s">
        <v>18</v>
      </c>
      <c r="B24" s="190" t="s">
        <v>56</v>
      </c>
      <c r="C24" s="190"/>
      <c r="D24" s="191" t="s">
        <v>57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35"/>
    </row>
    <row r="25" spans="1:18" ht="17.25" customHeight="1">
      <c r="A25" s="136"/>
      <c r="B25" s="184"/>
      <c r="C25" s="184"/>
      <c r="D25" s="185"/>
      <c r="E25" s="186"/>
      <c r="F25" s="186"/>
      <c r="G25" s="186"/>
      <c r="H25" s="186"/>
      <c r="I25" s="186"/>
      <c r="J25" s="187"/>
      <c r="K25" s="187"/>
      <c r="L25" s="187"/>
      <c r="M25" s="187"/>
      <c r="N25" s="187"/>
      <c r="O25" s="187"/>
      <c r="P25" s="187"/>
      <c r="Q25" s="187"/>
      <c r="R25" s="137"/>
    </row>
    <row r="26" spans="1:18" ht="17.25" customHeight="1">
      <c r="A26" s="138"/>
      <c r="B26" s="139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18" ht="17.25" customHeight="1">
      <c r="A27" s="136"/>
      <c r="B27" s="184"/>
      <c r="C27" s="184"/>
      <c r="D27" s="185"/>
      <c r="E27" s="186"/>
      <c r="F27" s="186"/>
      <c r="G27" s="186"/>
      <c r="H27" s="186"/>
      <c r="I27" s="186"/>
      <c r="J27" s="187"/>
      <c r="K27" s="187"/>
      <c r="L27" s="187"/>
      <c r="M27" s="187"/>
      <c r="N27" s="187"/>
      <c r="O27" s="187"/>
      <c r="P27" s="187"/>
      <c r="Q27" s="187"/>
      <c r="R27" s="137"/>
    </row>
    <row r="28" spans="1:18" ht="17.25" customHeight="1">
      <c r="A28" s="138"/>
      <c r="B28" s="139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ht="17.25" customHeight="1">
      <c r="A29" s="136"/>
      <c r="B29" s="184"/>
      <c r="C29" s="184"/>
      <c r="D29" s="185"/>
      <c r="E29" s="186"/>
      <c r="F29" s="186"/>
      <c r="G29" s="186"/>
      <c r="H29" s="186"/>
      <c r="I29" s="186"/>
      <c r="J29" s="187"/>
      <c r="K29" s="187"/>
      <c r="L29" s="187"/>
      <c r="M29" s="187"/>
      <c r="N29" s="187"/>
      <c r="O29" s="187"/>
      <c r="P29" s="187"/>
      <c r="Q29" s="187"/>
      <c r="R29" s="137"/>
    </row>
    <row r="30" spans="1:18" ht="17.25" customHeight="1">
      <c r="A30" s="138"/>
      <c r="B30" s="139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spans="1:23" s="166" customFormat="1" ht="23.25" customHeight="1">
      <c r="A41"/>
      <c r="B41"/>
      <c r="C41"/>
      <c r="D41"/>
      <c r="E41"/>
      <c r="F41"/>
      <c r="G41"/>
      <c r="H41"/>
      <c r="I41"/>
      <c r="J41" s="61"/>
      <c r="K41"/>
      <c r="L41"/>
      <c r="M41"/>
      <c r="N41"/>
      <c r="O41"/>
      <c r="P41" s="61"/>
      <c r="Q41"/>
      <c r="R41"/>
      <c r="S41"/>
      <c r="T41"/>
      <c r="U41"/>
      <c r="V41"/>
      <c r="W41"/>
    </row>
  </sheetData>
  <sheetProtection/>
  <mergeCells count="13">
    <mergeCell ref="B25:C25"/>
    <mergeCell ref="D25:Q25"/>
    <mergeCell ref="B27:C27"/>
    <mergeCell ref="D27:Q27"/>
    <mergeCell ref="B29:C29"/>
    <mergeCell ref="D29:Q29"/>
    <mergeCell ref="E2:V2"/>
    <mergeCell ref="G4:J4"/>
    <mergeCell ref="M4:P4"/>
    <mergeCell ref="Q4:T4"/>
    <mergeCell ref="A23:Q23"/>
    <mergeCell ref="B24:C24"/>
    <mergeCell ref="D24:Q2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19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17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17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3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>
        <v>1</v>
      </c>
      <c r="F6" s="78">
        <v>8.68</v>
      </c>
      <c r="G6" s="79">
        <v>104</v>
      </c>
      <c r="H6" s="92">
        <f aca="true" t="shared" si="0" ref="H6:H40">I6-F6</f>
        <v>6.48</v>
      </c>
      <c r="I6" s="80">
        <v>15.16</v>
      </c>
      <c r="J6" s="20">
        <v>15</v>
      </c>
      <c r="K6" s="95">
        <v>1</v>
      </c>
      <c r="L6" s="78">
        <v>9.82</v>
      </c>
      <c r="M6" s="79">
        <v>50</v>
      </c>
      <c r="N6" s="92">
        <f aca="true" t="shared" si="1" ref="N6:N40">O6-L6</f>
        <v>0.7199999999999989</v>
      </c>
      <c r="O6" s="80">
        <v>10.54</v>
      </c>
      <c r="P6" s="20">
        <v>14</v>
      </c>
      <c r="Q6" s="81">
        <f aca="true" t="shared" si="2" ref="Q6:Q40">F6+L6</f>
        <v>18.5</v>
      </c>
      <c r="R6" s="93">
        <f aca="true" t="shared" si="3" ref="R6:R40">G6+M6</f>
        <v>154</v>
      </c>
      <c r="S6" s="82">
        <f aca="true" t="shared" si="4" ref="S6:S40">I6+O6</f>
        <v>25.7</v>
      </c>
      <c r="T6" s="45">
        <f aca="true" t="shared" si="5" ref="T6:T40">J6+P6</f>
        <v>29</v>
      </c>
      <c r="U6" s="62">
        <v>1</v>
      </c>
      <c r="V6" s="46">
        <v>3</v>
      </c>
      <c r="W6" s="47">
        <f>T6+U6+V6</f>
        <v>33</v>
      </c>
      <c r="AB6" s="169"/>
    </row>
    <row r="7" spans="1:28" ht="17.25" customHeight="1">
      <c r="A7" s="7">
        <v>15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>
        <v>5</v>
      </c>
      <c r="F7" s="78">
        <v>-0.58</v>
      </c>
      <c r="G7" s="79">
        <v>44</v>
      </c>
      <c r="H7" s="92">
        <f t="shared" si="0"/>
        <v>-3.92</v>
      </c>
      <c r="I7" s="80">
        <v>-4.5</v>
      </c>
      <c r="J7" s="20">
        <v>6</v>
      </c>
      <c r="K7" s="95">
        <v>4</v>
      </c>
      <c r="L7" s="78">
        <v>-6.28</v>
      </c>
      <c r="M7" s="79">
        <v>59</v>
      </c>
      <c r="N7" s="92">
        <f t="shared" si="1"/>
        <v>0.2400000000000002</v>
      </c>
      <c r="O7" s="80">
        <v>-6.04</v>
      </c>
      <c r="P7" s="20">
        <v>6</v>
      </c>
      <c r="Q7" s="81">
        <f t="shared" si="2"/>
        <v>-6.86</v>
      </c>
      <c r="R7" s="93">
        <f t="shared" si="3"/>
        <v>103</v>
      </c>
      <c r="S7" s="82">
        <f t="shared" si="4"/>
        <v>-10.54</v>
      </c>
      <c r="T7" s="45">
        <f t="shared" si="5"/>
        <v>12</v>
      </c>
      <c r="U7" s="62"/>
      <c r="V7" s="46"/>
      <c r="W7" s="47">
        <f>T7+U7+V7</f>
        <v>12</v>
      </c>
      <c r="AB7" s="169"/>
    </row>
    <row r="8" spans="1:28" ht="17.25" customHeight="1">
      <c r="A8" s="7">
        <v>8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>
        <v>3</v>
      </c>
      <c r="F8" s="78">
        <v>4.88</v>
      </c>
      <c r="G8" s="79">
        <v>12</v>
      </c>
      <c r="H8" s="92">
        <f t="shared" si="0"/>
        <v>-3.32</v>
      </c>
      <c r="I8" s="80">
        <v>1.56</v>
      </c>
      <c r="J8" s="20">
        <v>12</v>
      </c>
      <c r="K8" s="95">
        <v>2</v>
      </c>
      <c r="L8" s="78">
        <v>-2.98</v>
      </c>
      <c r="M8" s="79">
        <v>35</v>
      </c>
      <c r="N8" s="92">
        <f t="shared" si="1"/>
        <v>-0.52</v>
      </c>
      <c r="O8" s="80">
        <v>-3.5</v>
      </c>
      <c r="P8" s="20">
        <v>7</v>
      </c>
      <c r="Q8" s="81">
        <f t="shared" si="2"/>
        <v>1.9</v>
      </c>
      <c r="R8" s="93">
        <f t="shared" si="3"/>
        <v>47</v>
      </c>
      <c r="S8" s="82">
        <f t="shared" si="4"/>
        <v>-1.94</v>
      </c>
      <c r="T8" s="45">
        <f t="shared" si="5"/>
        <v>19</v>
      </c>
      <c r="U8" s="62"/>
      <c r="V8" s="46"/>
      <c r="W8" s="47">
        <f>T8+U8+V8</f>
        <v>19</v>
      </c>
      <c r="AB8" s="169"/>
    </row>
    <row r="9" spans="1:28" ht="17.25" customHeight="1">
      <c r="A9" s="7">
        <v>5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>
        <v>1</v>
      </c>
      <c r="F9" s="78">
        <v>-2.94</v>
      </c>
      <c r="G9" s="79">
        <v>48</v>
      </c>
      <c r="H9" s="92">
        <f t="shared" si="0"/>
        <v>-2.48</v>
      </c>
      <c r="I9" s="80">
        <v>-5.42</v>
      </c>
      <c r="J9" s="20">
        <v>5</v>
      </c>
      <c r="K9" s="95">
        <v>4</v>
      </c>
      <c r="L9" s="78">
        <v>14.06</v>
      </c>
      <c r="M9" s="79">
        <v>72</v>
      </c>
      <c r="N9" s="92">
        <f t="shared" si="1"/>
        <v>1.799999999999999</v>
      </c>
      <c r="O9" s="80">
        <v>15.86</v>
      </c>
      <c r="P9" s="20">
        <v>16</v>
      </c>
      <c r="Q9" s="81">
        <f t="shared" si="2"/>
        <v>11.120000000000001</v>
      </c>
      <c r="R9" s="93">
        <f t="shared" si="3"/>
        <v>120</v>
      </c>
      <c r="S9" s="82">
        <f t="shared" si="4"/>
        <v>10.44</v>
      </c>
      <c r="T9" s="45">
        <f t="shared" si="5"/>
        <v>21</v>
      </c>
      <c r="U9" s="62"/>
      <c r="V9" s="46"/>
      <c r="W9" s="47">
        <f>T9+U9+V9</f>
        <v>21</v>
      </c>
      <c r="AB9" s="169"/>
    </row>
    <row r="10" spans="1:28" ht="17.25" customHeight="1">
      <c r="A10" s="7">
        <v>18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0"/>
        <v>0</v>
      </c>
      <c r="I10" s="80"/>
      <c r="J10" s="20"/>
      <c r="K10" s="95"/>
      <c r="L10" s="78"/>
      <c r="M10" s="79"/>
      <c r="N10" s="92">
        <f t="shared" si="1"/>
        <v>0</v>
      </c>
      <c r="O10" s="80"/>
      <c r="P10" s="20"/>
      <c r="Q10" s="81">
        <f t="shared" si="2"/>
        <v>0</v>
      </c>
      <c r="R10" s="93">
        <f t="shared" si="3"/>
        <v>0</v>
      </c>
      <c r="S10" s="82">
        <f t="shared" si="4"/>
        <v>0</v>
      </c>
      <c r="T10" s="45">
        <f t="shared" si="5"/>
        <v>0</v>
      </c>
      <c r="U10" s="62"/>
      <c r="V10" s="46"/>
      <c r="W10" s="173" t="s">
        <v>130</v>
      </c>
      <c r="AA10" s="18"/>
      <c r="AB10" s="169"/>
    </row>
    <row r="11" spans="1:28" ht="17.25" customHeight="1">
      <c r="A11" s="7">
        <v>1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>
        <v>4</v>
      </c>
      <c r="F11" s="78">
        <v>1.36</v>
      </c>
      <c r="G11" s="79">
        <v>84</v>
      </c>
      <c r="H11" s="92">
        <f t="shared" si="0"/>
        <v>0.8</v>
      </c>
      <c r="I11" s="80">
        <v>2.16</v>
      </c>
      <c r="J11" s="20">
        <v>13</v>
      </c>
      <c r="K11" s="95">
        <v>2</v>
      </c>
      <c r="L11" s="78">
        <v>14.54</v>
      </c>
      <c r="M11" s="79">
        <v>50</v>
      </c>
      <c r="N11" s="92">
        <f t="shared" si="1"/>
        <v>1.8800000000000026</v>
      </c>
      <c r="O11" s="80">
        <v>16.42</v>
      </c>
      <c r="P11" s="20">
        <v>17</v>
      </c>
      <c r="Q11" s="81">
        <f t="shared" si="2"/>
        <v>15.899999999999999</v>
      </c>
      <c r="R11" s="93">
        <f t="shared" si="3"/>
        <v>134</v>
      </c>
      <c r="S11" s="82">
        <f t="shared" si="4"/>
        <v>18.580000000000002</v>
      </c>
      <c r="T11" s="45">
        <f t="shared" si="5"/>
        <v>30</v>
      </c>
      <c r="U11" s="62">
        <v>3</v>
      </c>
      <c r="V11" s="46">
        <v>2</v>
      </c>
      <c r="W11" s="174">
        <f>T11+U11+V11</f>
        <v>35</v>
      </c>
      <c r="AB11" s="169"/>
    </row>
    <row r="12" spans="1:28" ht="17.25" customHeight="1">
      <c r="A12" s="7">
        <v>6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>
        <v>3</v>
      </c>
      <c r="F12" s="78">
        <v>-7.22</v>
      </c>
      <c r="G12" s="79">
        <v>90</v>
      </c>
      <c r="H12" s="92">
        <f t="shared" si="0"/>
        <v>6.04</v>
      </c>
      <c r="I12" s="80">
        <v>-1.18</v>
      </c>
      <c r="J12" s="20">
        <v>9</v>
      </c>
      <c r="K12" s="95">
        <v>3</v>
      </c>
      <c r="L12" s="78">
        <v>7.02</v>
      </c>
      <c r="M12" s="79">
        <v>72</v>
      </c>
      <c r="N12" s="92">
        <f t="shared" si="1"/>
        <v>2.92</v>
      </c>
      <c r="O12" s="80">
        <v>9.94</v>
      </c>
      <c r="P12" s="20">
        <v>11</v>
      </c>
      <c r="Q12" s="81">
        <f t="shared" si="2"/>
        <v>-0.20000000000000018</v>
      </c>
      <c r="R12" s="93">
        <f t="shared" si="3"/>
        <v>162</v>
      </c>
      <c r="S12" s="82">
        <f t="shared" si="4"/>
        <v>8.76</v>
      </c>
      <c r="T12" s="45">
        <f t="shared" si="5"/>
        <v>20</v>
      </c>
      <c r="U12" s="62"/>
      <c r="V12" s="46"/>
      <c r="W12" s="47">
        <f>T12+U12+V12</f>
        <v>20</v>
      </c>
      <c r="AB12" s="169"/>
    </row>
    <row r="13" spans="1:28" ht="17.25" customHeight="1">
      <c r="A13" s="7">
        <v>19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0"/>
        <v>0</v>
      </c>
      <c r="I13" s="80"/>
      <c r="J13" s="20"/>
      <c r="K13" s="95"/>
      <c r="L13" s="78"/>
      <c r="M13" s="79"/>
      <c r="N13" s="92">
        <f t="shared" si="1"/>
        <v>0</v>
      </c>
      <c r="O13" s="80"/>
      <c r="P13" s="20"/>
      <c r="Q13" s="81">
        <f t="shared" si="2"/>
        <v>0</v>
      </c>
      <c r="R13" s="93">
        <f t="shared" si="3"/>
        <v>0</v>
      </c>
      <c r="S13" s="82">
        <f t="shared" si="4"/>
        <v>0</v>
      </c>
      <c r="T13" s="45">
        <f t="shared" si="5"/>
        <v>0</v>
      </c>
      <c r="U13" s="62"/>
      <c r="V13" s="46"/>
      <c r="W13" s="173" t="s">
        <v>130</v>
      </c>
      <c r="AB13" s="169"/>
    </row>
    <row r="14" spans="1:23" ht="17.25" customHeight="1">
      <c r="A14" s="7">
        <v>20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0"/>
        <v>0</v>
      </c>
      <c r="I14" s="80"/>
      <c r="J14" s="20"/>
      <c r="K14" s="95"/>
      <c r="L14" s="78"/>
      <c r="M14" s="79"/>
      <c r="N14" s="92">
        <f t="shared" si="1"/>
        <v>0</v>
      </c>
      <c r="O14" s="80"/>
      <c r="P14" s="20"/>
      <c r="Q14" s="81">
        <f t="shared" si="2"/>
        <v>0</v>
      </c>
      <c r="R14" s="93">
        <f t="shared" si="3"/>
        <v>0</v>
      </c>
      <c r="S14" s="82">
        <f t="shared" si="4"/>
        <v>0</v>
      </c>
      <c r="T14" s="45">
        <f t="shared" si="5"/>
        <v>0</v>
      </c>
      <c r="U14" s="62"/>
      <c r="V14" s="46"/>
      <c r="W14" s="173" t="s">
        <v>130</v>
      </c>
    </row>
    <row r="15" spans="1:23" ht="17.25" customHeight="1">
      <c r="A15" s="7">
        <v>21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0"/>
        <v>0</v>
      </c>
      <c r="I15" s="80"/>
      <c r="J15" s="20"/>
      <c r="K15" s="95"/>
      <c r="L15" s="78"/>
      <c r="M15" s="79"/>
      <c r="N15" s="92">
        <f t="shared" si="1"/>
        <v>0</v>
      </c>
      <c r="O15" s="80"/>
      <c r="P15" s="20"/>
      <c r="Q15" s="81">
        <f t="shared" si="2"/>
        <v>0</v>
      </c>
      <c r="R15" s="93">
        <f t="shared" si="3"/>
        <v>0</v>
      </c>
      <c r="S15" s="82">
        <f t="shared" si="4"/>
        <v>0</v>
      </c>
      <c r="T15" s="45">
        <f t="shared" si="5"/>
        <v>0</v>
      </c>
      <c r="U15" s="62"/>
      <c r="V15" s="46"/>
      <c r="W15" s="173" t="s">
        <v>130</v>
      </c>
    </row>
    <row r="16" spans="1:23" ht="17.25" customHeight="1">
      <c r="A16" s="7">
        <v>22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0"/>
        <v>0</v>
      </c>
      <c r="I16" s="80"/>
      <c r="J16" s="20"/>
      <c r="K16" s="95"/>
      <c r="L16" s="78"/>
      <c r="M16" s="79"/>
      <c r="N16" s="92">
        <f t="shared" si="1"/>
        <v>0</v>
      </c>
      <c r="O16" s="80"/>
      <c r="P16" s="20"/>
      <c r="Q16" s="81">
        <f t="shared" si="2"/>
        <v>0</v>
      </c>
      <c r="R16" s="93">
        <f t="shared" si="3"/>
        <v>0</v>
      </c>
      <c r="S16" s="82">
        <f t="shared" si="4"/>
        <v>0</v>
      </c>
      <c r="T16" s="45">
        <f t="shared" si="5"/>
        <v>0</v>
      </c>
      <c r="U16" s="62"/>
      <c r="V16" s="46"/>
      <c r="W16" s="173" t="s">
        <v>130</v>
      </c>
    </row>
    <row r="17" spans="1:23" ht="17.25" customHeight="1">
      <c r="A17" s="7">
        <v>23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0"/>
        <v>0</v>
      </c>
      <c r="I17" s="80"/>
      <c r="J17" s="20"/>
      <c r="K17" s="95"/>
      <c r="L17" s="78"/>
      <c r="M17" s="79"/>
      <c r="N17" s="92">
        <f t="shared" si="1"/>
        <v>0</v>
      </c>
      <c r="O17" s="80"/>
      <c r="P17" s="20"/>
      <c r="Q17" s="81">
        <f t="shared" si="2"/>
        <v>0</v>
      </c>
      <c r="R17" s="93">
        <f t="shared" si="3"/>
        <v>0</v>
      </c>
      <c r="S17" s="82">
        <f t="shared" si="4"/>
        <v>0</v>
      </c>
      <c r="T17" s="45">
        <f t="shared" si="5"/>
        <v>0</v>
      </c>
      <c r="U17" s="62"/>
      <c r="V17" s="46"/>
      <c r="W17" s="173" t="s">
        <v>130</v>
      </c>
    </row>
    <row r="18" spans="1:23" ht="17.25" customHeight="1">
      <c r="A18" s="7">
        <v>9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>
        <v>2</v>
      </c>
      <c r="F18" s="78">
        <v>15.8</v>
      </c>
      <c r="G18" s="79">
        <v>106</v>
      </c>
      <c r="H18" s="92">
        <f t="shared" si="0"/>
        <v>1.9199999999999982</v>
      </c>
      <c r="I18" s="80">
        <v>17.72</v>
      </c>
      <c r="J18" s="20">
        <v>16</v>
      </c>
      <c r="K18" s="95">
        <v>1</v>
      </c>
      <c r="L18" s="78">
        <v>-34.14</v>
      </c>
      <c r="M18" s="79">
        <v>58</v>
      </c>
      <c r="N18" s="92">
        <f t="shared" si="1"/>
        <v>2</v>
      </c>
      <c r="O18" s="80">
        <v>-32.14</v>
      </c>
      <c r="P18" s="20">
        <v>1</v>
      </c>
      <c r="Q18" s="81">
        <f t="shared" si="2"/>
        <v>-18.34</v>
      </c>
      <c r="R18" s="93">
        <f t="shared" si="3"/>
        <v>164</v>
      </c>
      <c r="S18" s="82">
        <f t="shared" si="4"/>
        <v>-14.420000000000002</v>
      </c>
      <c r="T18" s="45">
        <f t="shared" si="5"/>
        <v>17</v>
      </c>
      <c r="U18" s="62"/>
      <c r="V18" s="46"/>
      <c r="W18" s="47">
        <f>T18+U18+V18</f>
        <v>17</v>
      </c>
    </row>
    <row r="19" spans="1:23" ht="17.25" customHeight="1">
      <c r="A19" s="7">
        <v>24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0"/>
        <v>0</v>
      </c>
      <c r="I19" s="80"/>
      <c r="J19" s="20"/>
      <c r="K19" s="95"/>
      <c r="L19" s="78"/>
      <c r="M19" s="79"/>
      <c r="N19" s="92">
        <f t="shared" si="1"/>
        <v>0</v>
      </c>
      <c r="O19" s="80"/>
      <c r="P19" s="20"/>
      <c r="Q19" s="81">
        <f t="shared" si="2"/>
        <v>0</v>
      </c>
      <c r="R19" s="93">
        <f t="shared" si="3"/>
        <v>0</v>
      </c>
      <c r="S19" s="82">
        <f t="shared" si="4"/>
        <v>0</v>
      </c>
      <c r="T19" s="45">
        <f t="shared" si="5"/>
        <v>0</v>
      </c>
      <c r="U19" s="62"/>
      <c r="V19" s="46"/>
      <c r="W19" s="173" t="s">
        <v>130</v>
      </c>
    </row>
    <row r="20" spans="1:23" ht="17.25" customHeight="1">
      <c r="A20" s="7">
        <v>7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>
        <v>5</v>
      </c>
      <c r="F20" s="78">
        <v>-4.5</v>
      </c>
      <c r="G20" s="79">
        <v>106</v>
      </c>
      <c r="H20" s="92">
        <f t="shared" si="0"/>
        <v>3.52</v>
      </c>
      <c r="I20" s="80">
        <v>-0.98</v>
      </c>
      <c r="J20" s="20">
        <v>10</v>
      </c>
      <c r="K20" s="95">
        <v>2</v>
      </c>
      <c r="L20" s="78">
        <v>3.48</v>
      </c>
      <c r="M20" s="79">
        <v>48</v>
      </c>
      <c r="N20" s="92">
        <f t="shared" si="1"/>
        <v>1.56</v>
      </c>
      <c r="O20" s="80">
        <v>5.04</v>
      </c>
      <c r="P20" s="20">
        <v>10</v>
      </c>
      <c r="Q20" s="81">
        <f t="shared" si="2"/>
        <v>-1.02</v>
      </c>
      <c r="R20" s="93">
        <f t="shared" si="3"/>
        <v>154</v>
      </c>
      <c r="S20" s="82">
        <f t="shared" si="4"/>
        <v>4.0600000000000005</v>
      </c>
      <c r="T20" s="45">
        <f t="shared" si="5"/>
        <v>20</v>
      </c>
      <c r="U20" s="62"/>
      <c r="V20" s="46"/>
      <c r="W20" s="47">
        <f>T20+U20+V20</f>
        <v>20</v>
      </c>
    </row>
    <row r="21" spans="1:23" ht="17.25" customHeight="1">
      <c r="A21" s="7">
        <v>10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>
        <v>2</v>
      </c>
      <c r="F21" s="78">
        <v>-9.22</v>
      </c>
      <c r="G21" s="79">
        <v>105</v>
      </c>
      <c r="H21" s="92">
        <f t="shared" si="0"/>
        <v>1.7600000000000007</v>
      </c>
      <c r="I21" s="80">
        <v>-7.46</v>
      </c>
      <c r="J21" s="20">
        <v>2</v>
      </c>
      <c r="K21" s="95">
        <v>5</v>
      </c>
      <c r="L21" s="78">
        <v>7.3</v>
      </c>
      <c r="M21" s="79">
        <v>88</v>
      </c>
      <c r="N21" s="92">
        <f t="shared" si="1"/>
        <v>3.12</v>
      </c>
      <c r="O21" s="80">
        <v>10.42</v>
      </c>
      <c r="P21" s="20">
        <v>13</v>
      </c>
      <c r="Q21" s="81">
        <f t="shared" si="2"/>
        <v>-1.9200000000000008</v>
      </c>
      <c r="R21" s="93">
        <f t="shared" si="3"/>
        <v>193</v>
      </c>
      <c r="S21" s="82">
        <f t="shared" si="4"/>
        <v>2.96</v>
      </c>
      <c r="T21" s="45">
        <f t="shared" si="5"/>
        <v>15</v>
      </c>
      <c r="U21" s="62"/>
      <c r="V21" s="46"/>
      <c r="W21" s="47">
        <f>T21+U21+V21</f>
        <v>15</v>
      </c>
    </row>
    <row r="22" spans="1:23" ht="17.25" customHeight="1">
      <c r="A22" s="7">
        <v>25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0"/>
        <v>0</v>
      </c>
      <c r="I22" s="80"/>
      <c r="J22" s="20"/>
      <c r="K22" s="95"/>
      <c r="L22" s="78"/>
      <c r="M22" s="79"/>
      <c r="N22" s="92">
        <f t="shared" si="1"/>
        <v>0</v>
      </c>
      <c r="O22" s="80"/>
      <c r="P22" s="20"/>
      <c r="Q22" s="81">
        <f t="shared" si="2"/>
        <v>0</v>
      </c>
      <c r="R22" s="93">
        <f t="shared" si="3"/>
        <v>0</v>
      </c>
      <c r="S22" s="82">
        <f t="shared" si="4"/>
        <v>0</v>
      </c>
      <c r="T22" s="45">
        <f t="shared" si="5"/>
        <v>0</v>
      </c>
      <c r="U22" s="62"/>
      <c r="V22" s="46"/>
      <c r="W22" s="173" t="s">
        <v>130</v>
      </c>
    </row>
    <row r="23" spans="1:23" ht="17.25" customHeight="1">
      <c r="A23" s="7">
        <v>26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0"/>
        <v>0</v>
      </c>
      <c r="I23" s="80"/>
      <c r="J23" s="20"/>
      <c r="K23" s="95"/>
      <c r="L23" s="78"/>
      <c r="M23" s="79"/>
      <c r="N23" s="92">
        <f t="shared" si="1"/>
        <v>0</v>
      </c>
      <c r="O23" s="80"/>
      <c r="P23" s="20"/>
      <c r="Q23" s="81">
        <f t="shared" si="2"/>
        <v>0</v>
      </c>
      <c r="R23" s="93">
        <f t="shared" si="3"/>
        <v>0</v>
      </c>
      <c r="S23" s="82">
        <f t="shared" si="4"/>
        <v>0</v>
      </c>
      <c r="T23" s="45">
        <f t="shared" si="5"/>
        <v>0</v>
      </c>
      <c r="U23" s="62"/>
      <c r="V23" s="46"/>
      <c r="W23" s="173" t="s">
        <v>130</v>
      </c>
    </row>
    <row r="24" spans="1:23" ht="17.25" customHeight="1">
      <c r="A24" s="7">
        <v>27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0"/>
        <v>0</v>
      </c>
      <c r="I24" s="80"/>
      <c r="J24" s="20"/>
      <c r="K24" s="95"/>
      <c r="L24" s="78"/>
      <c r="M24" s="79"/>
      <c r="N24" s="92">
        <f t="shared" si="1"/>
        <v>0</v>
      </c>
      <c r="O24" s="80"/>
      <c r="P24" s="20"/>
      <c r="Q24" s="81">
        <f t="shared" si="2"/>
        <v>0</v>
      </c>
      <c r="R24" s="93">
        <f t="shared" si="3"/>
        <v>0</v>
      </c>
      <c r="S24" s="82">
        <f t="shared" si="4"/>
        <v>0</v>
      </c>
      <c r="T24" s="45">
        <f t="shared" si="5"/>
        <v>0</v>
      </c>
      <c r="U24" s="62"/>
      <c r="V24" s="46"/>
      <c r="W24" s="173" t="s">
        <v>130</v>
      </c>
    </row>
    <row r="25" spans="1:23" ht="17.25" customHeight="1">
      <c r="A25" s="7">
        <v>13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>
        <v>3</v>
      </c>
      <c r="F25" s="78">
        <v>2.34</v>
      </c>
      <c r="G25" s="79">
        <v>17</v>
      </c>
      <c r="H25" s="92">
        <f t="shared" si="0"/>
        <v>-2.7199999999999998</v>
      </c>
      <c r="I25" s="80">
        <v>-0.38</v>
      </c>
      <c r="J25" s="20">
        <v>11</v>
      </c>
      <c r="K25" s="95">
        <v>2</v>
      </c>
      <c r="L25" s="78">
        <v>-15.04</v>
      </c>
      <c r="M25" s="79">
        <v>20</v>
      </c>
      <c r="N25" s="92">
        <f t="shared" si="1"/>
        <v>-2.9200000000000017</v>
      </c>
      <c r="O25" s="80">
        <v>-17.96</v>
      </c>
      <c r="P25" s="20">
        <v>2</v>
      </c>
      <c r="Q25" s="81">
        <f t="shared" si="2"/>
        <v>-12.7</v>
      </c>
      <c r="R25" s="93">
        <f t="shared" si="3"/>
        <v>37</v>
      </c>
      <c r="S25" s="82">
        <f t="shared" si="4"/>
        <v>-18.34</v>
      </c>
      <c r="T25" s="45">
        <f t="shared" si="5"/>
        <v>13</v>
      </c>
      <c r="U25" s="62"/>
      <c r="V25" s="46"/>
      <c r="W25" s="47">
        <f>T25+U25+V25</f>
        <v>13</v>
      </c>
    </row>
    <row r="26" spans="1:23" ht="17.25" customHeight="1">
      <c r="A26" s="7">
        <v>28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0"/>
        <v>0</v>
      </c>
      <c r="I26" s="80"/>
      <c r="J26" s="20"/>
      <c r="K26" s="95"/>
      <c r="L26" s="78"/>
      <c r="M26" s="79"/>
      <c r="N26" s="92">
        <f t="shared" si="1"/>
        <v>0</v>
      </c>
      <c r="O26" s="80"/>
      <c r="P26" s="20"/>
      <c r="Q26" s="81">
        <f t="shared" si="2"/>
        <v>0</v>
      </c>
      <c r="R26" s="93">
        <f t="shared" si="3"/>
        <v>0</v>
      </c>
      <c r="S26" s="82">
        <f t="shared" si="4"/>
        <v>0</v>
      </c>
      <c r="T26" s="45">
        <f t="shared" si="5"/>
        <v>0</v>
      </c>
      <c r="U26" s="62"/>
      <c r="V26" s="46"/>
      <c r="W26" s="173" t="s">
        <v>130</v>
      </c>
    </row>
    <row r="27" spans="1:23" ht="17.25" customHeight="1">
      <c r="A27" s="7">
        <v>16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>
        <v>1</v>
      </c>
      <c r="F27" s="78">
        <v>-6.32</v>
      </c>
      <c r="G27" s="79">
        <v>62</v>
      </c>
      <c r="H27" s="92">
        <f t="shared" si="0"/>
        <v>-0.23999999999999932</v>
      </c>
      <c r="I27" s="80">
        <v>-6.56</v>
      </c>
      <c r="J27" s="20">
        <v>4</v>
      </c>
      <c r="K27" s="95">
        <v>4</v>
      </c>
      <c r="L27" s="78">
        <v>-7.78</v>
      </c>
      <c r="M27" s="79">
        <v>40</v>
      </c>
      <c r="N27" s="92">
        <f t="shared" si="1"/>
        <v>-2.04</v>
      </c>
      <c r="O27" s="80">
        <v>-9.82</v>
      </c>
      <c r="P27" s="20">
        <v>3</v>
      </c>
      <c r="Q27" s="81">
        <f t="shared" si="2"/>
        <v>-14.100000000000001</v>
      </c>
      <c r="R27" s="93">
        <f t="shared" si="3"/>
        <v>102</v>
      </c>
      <c r="S27" s="82">
        <f t="shared" si="4"/>
        <v>-16.38</v>
      </c>
      <c r="T27" s="45">
        <f t="shared" si="5"/>
        <v>7</v>
      </c>
      <c r="U27" s="62"/>
      <c r="V27" s="46"/>
      <c r="W27" s="47">
        <f>T27+U27+V27</f>
        <v>7</v>
      </c>
    </row>
    <row r="28" spans="1:23" ht="17.25" customHeight="1">
      <c r="A28" s="7">
        <v>29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0"/>
        <v>0</v>
      </c>
      <c r="I28" s="80"/>
      <c r="J28" s="20"/>
      <c r="K28" s="95"/>
      <c r="L28" s="78"/>
      <c r="M28" s="79"/>
      <c r="N28" s="92">
        <f t="shared" si="1"/>
        <v>0</v>
      </c>
      <c r="O28" s="80"/>
      <c r="P28" s="20"/>
      <c r="Q28" s="81">
        <f t="shared" si="2"/>
        <v>0</v>
      </c>
      <c r="R28" s="93">
        <f t="shared" si="3"/>
        <v>0</v>
      </c>
      <c r="S28" s="82">
        <f t="shared" si="4"/>
        <v>0</v>
      </c>
      <c r="T28" s="45">
        <f t="shared" si="5"/>
        <v>0</v>
      </c>
      <c r="U28" s="62"/>
      <c r="V28" s="46"/>
      <c r="W28" s="173" t="s">
        <v>130</v>
      </c>
    </row>
    <row r="29" spans="1:23" ht="17.25" customHeight="1">
      <c r="A29" s="7">
        <v>17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>
        <v>4</v>
      </c>
      <c r="F29" s="78">
        <v>-19.8</v>
      </c>
      <c r="G29" s="79">
        <v>64</v>
      </c>
      <c r="H29" s="92">
        <f t="shared" si="0"/>
        <v>-1.5999999999999979</v>
      </c>
      <c r="I29" s="80">
        <v>-21.4</v>
      </c>
      <c r="J29" s="20">
        <v>1</v>
      </c>
      <c r="K29" s="95">
        <v>5</v>
      </c>
      <c r="L29" s="78">
        <v>-4.3</v>
      </c>
      <c r="M29" s="79">
        <v>20</v>
      </c>
      <c r="N29" s="92">
        <f t="shared" si="1"/>
        <v>-5.04</v>
      </c>
      <c r="O29" s="80">
        <v>-9.34</v>
      </c>
      <c r="P29" s="20">
        <v>4</v>
      </c>
      <c r="Q29" s="81">
        <f t="shared" si="2"/>
        <v>-24.1</v>
      </c>
      <c r="R29" s="93">
        <f t="shared" si="3"/>
        <v>84</v>
      </c>
      <c r="S29" s="82">
        <f t="shared" si="4"/>
        <v>-30.74</v>
      </c>
      <c r="T29" s="45">
        <f t="shared" si="5"/>
        <v>5</v>
      </c>
      <c r="U29" s="62"/>
      <c r="V29" s="46"/>
      <c r="W29" s="47">
        <f>T29+U29+V29</f>
        <v>5</v>
      </c>
    </row>
    <row r="30" spans="1:23" ht="17.25" customHeight="1">
      <c r="A30" s="7">
        <v>11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>
        <v>2</v>
      </c>
      <c r="F30" s="78">
        <v>-2.42</v>
      </c>
      <c r="G30" s="79">
        <v>89</v>
      </c>
      <c r="H30" s="92">
        <f t="shared" si="0"/>
        <v>-0.8000000000000003</v>
      </c>
      <c r="I30" s="80">
        <v>-3.22</v>
      </c>
      <c r="J30" s="20">
        <v>7</v>
      </c>
      <c r="K30" s="95">
        <v>3</v>
      </c>
      <c r="L30" s="78">
        <v>0.72</v>
      </c>
      <c r="M30" s="79">
        <v>31</v>
      </c>
      <c r="N30" s="92">
        <f t="shared" si="1"/>
        <v>-2</v>
      </c>
      <c r="O30" s="80">
        <v>-1.28</v>
      </c>
      <c r="P30" s="20">
        <v>8</v>
      </c>
      <c r="Q30" s="81">
        <f t="shared" si="2"/>
        <v>-1.7</v>
      </c>
      <c r="R30" s="93">
        <f t="shared" si="3"/>
        <v>120</v>
      </c>
      <c r="S30" s="82">
        <f t="shared" si="4"/>
        <v>-4.5</v>
      </c>
      <c r="T30" s="45">
        <f t="shared" si="5"/>
        <v>15</v>
      </c>
      <c r="U30" s="62"/>
      <c r="V30" s="46"/>
      <c r="W30" s="47">
        <f>T30+U30+V30</f>
        <v>15</v>
      </c>
    </row>
    <row r="31" spans="1:23" ht="17.25" customHeight="1">
      <c r="A31" s="7">
        <v>30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0"/>
        <v>0</v>
      </c>
      <c r="I31" s="80"/>
      <c r="J31" s="20"/>
      <c r="K31" s="95"/>
      <c r="L31" s="78"/>
      <c r="M31" s="79"/>
      <c r="N31" s="92">
        <f t="shared" si="1"/>
        <v>0</v>
      </c>
      <c r="O31" s="80"/>
      <c r="P31" s="20"/>
      <c r="Q31" s="81">
        <f t="shared" si="2"/>
        <v>0</v>
      </c>
      <c r="R31" s="93">
        <f t="shared" si="3"/>
        <v>0</v>
      </c>
      <c r="S31" s="82">
        <f t="shared" si="4"/>
        <v>0</v>
      </c>
      <c r="T31" s="45">
        <f t="shared" si="5"/>
        <v>0</v>
      </c>
      <c r="U31" s="62"/>
      <c r="V31" s="46"/>
      <c r="W31" s="173" t="s">
        <v>130</v>
      </c>
    </row>
    <row r="32" spans="1:23" ht="17.25" customHeight="1">
      <c r="A32" s="7">
        <v>2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>
        <v>4</v>
      </c>
      <c r="F32" s="78">
        <v>18.44</v>
      </c>
      <c r="G32" s="79">
        <v>84</v>
      </c>
      <c r="H32" s="92">
        <f t="shared" si="0"/>
        <v>0.7999999999999972</v>
      </c>
      <c r="I32" s="80">
        <v>19.24</v>
      </c>
      <c r="J32" s="20">
        <v>17</v>
      </c>
      <c r="K32" s="95">
        <v>1</v>
      </c>
      <c r="L32" s="78">
        <v>9.26</v>
      </c>
      <c r="M32" s="79">
        <v>50</v>
      </c>
      <c r="N32" s="92">
        <f t="shared" si="1"/>
        <v>0.7200000000000006</v>
      </c>
      <c r="O32" s="80">
        <v>9.98</v>
      </c>
      <c r="P32" s="20">
        <v>12</v>
      </c>
      <c r="Q32" s="81">
        <f t="shared" si="2"/>
        <v>27.700000000000003</v>
      </c>
      <c r="R32" s="93">
        <f t="shared" si="3"/>
        <v>134</v>
      </c>
      <c r="S32" s="82">
        <f t="shared" si="4"/>
        <v>29.22</v>
      </c>
      <c r="T32" s="45">
        <f t="shared" si="5"/>
        <v>29</v>
      </c>
      <c r="U32" s="62">
        <v>2</v>
      </c>
      <c r="V32" s="46">
        <v>1</v>
      </c>
      <c r="W32" s="47">
        <f>T32+U32+V32</f>
        <v>32</v>
      </c>
    </row>
    <row r="33" spans="1:23" ht="17.25" customHeight="1">
      <c r="A33" s="7">
        <v>12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>
        <v>1</v>
      </c>
      <c r="F33" s="78">
        <v>0.58</v>
      </c>
      <c r="G33" s="79">
        <v>40</v>
      </c>
      <c r="H33" s="92">
        <f t="shared" si="0"/>
        <v>-3.7600000000000002</v>
      </c>
      <c r="I33" s="80">
        <v>-3.18</v>
      </c>
      <c r="J33" s="20">
        <v>8</v>
      </c>
      <c r="K33" s="95">
        <v>3</v>
      </c>
      <c r="L33" s="78">
        <v>-7.74</v>
      </c>
      <c r="M33" s="79">
        <v>40</v>
      </c>
      <c r="N33" s="92">
        <f t="shared" si="1"/>
        <v>-0.9199999999999999</v>
      </c>
      <c r="O33" s="80">
        <v>-8.66</v>
      </c>
      <c r="P33" s="20">
        <v>5</v>
      </c>
      <c r="Q33" s="81">
        <f t="shared" si="2"/>
        <v>-7.16</v>
      </c>
      <c r="R33" s="93">
        <f t="shared" si="3"/>
        <v>80</v>
      </c>
      <c r="S33" s="82">
        <f t="shared" si="4"/>
        <v>-11.84</v>
      </c>
      <c r="T33" s="45">
        <f t="shared" si="5"/>
        <v>13</v>
      </c>
      <c r="U33" s="62"/>
      <c r="V33" s="46"/>
      <c r="W33" s="47">
        <f>T33+U33+V33</f>
        <v>13</v>
      </c>
    </row>
    <row r="34" spans="1:23" ht="17.25" customHeight="1">
      <c r="A34" s="7">
        <v>31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0"/>
        <v>0</v>
      </c>
      <c r="I34" s="80"/>
      <c r="J34" s="20"/>
      <c r="K34" s="95"/>
      <c r="L34" s="78"/>
      <c r="M34" s="79"/>
      <c r="N34" s="92">
        <f t="shared" si="1"/>
        <v>0</v>
      </c>
      <c r="O34" s="80"/>
      <c r="P34" s="20"/>
      <c r="Q34" s="81">
        <f t="shared" si="2"/>
        <v>0</v>
      </c>
      <c r="R34" s="93">
        <f t="shared" si="3"/>
        <v>0</v>
      </c>
      <c r="S34" s="82">
        <f t="shared" si="4"/>
        <v>0</v>
      </c>
      <c r="T34" s="45">
        <f t="shared" si="5"/>
        <v>0</v>
      </c>
      <c r="U34" s="62"/>
      <c r="V34" s="46"/>
      <c r="W34" s="173" t="s">
        <v>130</v>
      </c>
    </row>
    <row r="35" spans="1:23" ht="17.25" customHeight="1">
      <c r="A35" s="7">
        <v>32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0"/>
        <v>0</v>
      </c>
      <c r="I35" s="80"/>
      <c r="J35" s="20"/>
      <c r="K35" s="95"/>
      <c r="L35" s="78"/>
      <c r="M35" s="79"/>
      <c r="N35" s="92">
        <f t="shared" si="1"/>
        <v>0</v>
      </c>
      <c r="O35" s="80"/>
      <c r="P35" s="20"/>
      <c r="Q35" s="81">
        <f t="shared" si="2"/>
        <v>0</v>
      </c>
      <c r="R35" s="93">
        <f t="shared" si="3"/>
        <v>0</v>
      </c>
      <c r="S35" s="82">
        <f t="shared" si="4"/>
        <v>0</v>
      </c>
      <c r="T35" s="45">
        <f t="shared" si="5"/>
        <v>0</v>
      </c>
      <c r="U35" s="62"/>
      <c r="V35" s="46"/>
      <c r="W35" s="173" t="s">
        <v>130</v>
      </c>
    </row>
    <row r="36" spans="1:23" ht="17.25" customHeight="1">
      <c r="A36" s="7">
        <v>14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>
        <v>2</v>
      </c>
      <c r="F36" s="78">
        <v>-4.16</v>
      </c>
      <c r="G36" s="79">
        <v>76</v>
      </c>
      <c r="H36" s="92">
        <f t="shared" si="0"/>
        <v>-2.88</v>
      </c>
      <c r="I36" s="80">
        <v>-7.04</v>
      </c>
      <c r="J36" s="20">
        <v>3</v>
      </c>
      <c r="K36" s="95">
        <v>5</v>
      </c>
      <c r="L36" s="78">
        <v>-3</v>
      </c>
      <c r="M36" s="79">
        <v>78</v>
      </c>
      <c r="N36" s="92">
        <f t="shared" si="1"/>
        <v>1.92</v>
      </c>
      <c r="O36" s="80">
        <v>-1.08</v>
      </c>
      <c r="P36" s="20">
        <v>9</v>
      </c>
      <c r="Q36" s="81">
        <f t="shared" si="2"/>
        <v>-7.16</v>
      </c>
      <c r="R36" s="93">
        <f t="shared" si="3"/>
        <v>154</v>
      </c>
      <c r="S36" s="82">
        <f t="shared" si="4"/>
        <v>-8.120000000000001</v>
      </c>
      <c r="T36" s="45">
        <f t="shared" si="5"/>
        <v>12</v>
      </c>
      <c r="U36" s="62"/>
      <c r="V36" s="46"/>
      <c r="W36" s="47">
        <f>T36+U36+V36</f>
        <v>12</v>
      </c>
    </row>
    <row r="37" spans="1:23" ht="17.25" customHeight="1">
      <c r="A37" s="7">
        <v>4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>
        <v>5</v>
      </c>
      <c r="F37" s="78">
        <v>5.08</v>
      </c>
      <c r="G37" s="79">
        <v>80</v>
      </c>
      <c r="H37" s="92">
        <f t="shared" si="0"/>
        <v>0.40000000000000036</v>
      </c>
      <c r="I37" s="80">
        <v>5.48</v>
      </c>
      <c r="J37" s="20">
        <v>14</v>
      </c>
      <c r="K37" s="95">
        <v>1</v>
      </c>
      <c r="L37" s="78">
        <v>15.06</v>
      </c>
      <c r="M37" s="79">
        <v>24</v>
      </c>
      <c r="N37" s="92">
        <f t="shared" si="1"/>
        <v>-3.4400000000000013</v>
      </c>
      <c r="O37" s="80">
        <v>11.62</v>
      </c>
      <c r="P37" s="20">
        <v>15</v>
      </c>
      <c r="Q37" s="81">
        <f t="shared" si="2"/>
        <v>20.14</v>
      </c>
      <c r="R37" s="93">
        <f t="shared" si="3"/>
        <v>104</v>
      </c>
      <c r="S37" s="82">
        <f t="shared" si="4"/>
        <v>17.1</v>
      </c>
      <c r="T37" s="45">
        <f t="shared" si="5"/>
        <v>29</v>
      </c>
      <c r="U37" s="62"/>
      <c r="V37" s="46"/>
      <c r="W37" s="47">
        <f>T37+U37+V37</f>
        <v>29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0"/>
        <v>0</v>
      </c>
      <c r="I38" s="80"/>
      <c r="J38" s="20"/>
      <c r="K38" s="95"/>
      <c r="L38" s="78"/>
      <c r="M38" s="79"/>
      <c r="N38" s="92">
        <f t="shared" si="1"/>
        <v>0</v>
      </c>
      <c r="O38" s="80"/>
      <c r="P38" s="20"/>
      <c r="Q38" s="81">
        <f t="shared" si="2"/>
        <v>0</v>
      </c>
      <c r="R38" s="93">
        <f t="shared" si="3"/>
        <v>0</v>
      </c>
      <c r="S38" s="82">
        <f t="shared" si="4"/>
        <v>0</v>
      </c>
      <c r="T38" s="45">
        <f t="shared" si="5"/>
        <v>0</v>
      </c>
      <c r="U38" s="62"/>
      <c r="V38" s="46"/>
      <c r="W38" s="173" t="s">
        <v>130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0"/>
        <v>0</v>
      </c>
      <c r="I39" s="80"/>
      <c r="J39" s="20"/>
      <c r="K39" s="95"/>
      <c r="L39" s="78"/>
      <c r="M39" s="79"/>
      <c r="N39" s="92">
        <f t="shared" si="1"/>
        <v>0</v>
      </c>
      <c r="O39" s="80"/>
      <c r="P39" s="20"/>
      <c r="Q39" s="81">
        <f t="shared" si="2"/>
        <v>0</v>
      </c>
      <c r="R39" s="93">
        <f t="shared" si="3"/>
        <v>0</v>
      </c>
      <c r="S39" s="82">
        <f t="shared" si="4"/>
        <v>0</v>
      </c>
      <c r="T39" s="45">
        <f t="shared" si="5"/>
        <v>0</v>
      </c>
      <c r="U39" s="62"/>
      <c r="V39" s="46"/>
      <c r="W39" s="173" t="s">
        <v>130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0"/>
        <v>0</v>
      </c>
      <c r="I40" s="80"/>
      <c r="J40" s="20"/>
      <c r="K40" s="95"/>
      <c r="L40" s="78"/>
      <c r="M40" s="79"/>
      <c r="N40" s="92">
        <f t="shared" si="1"/>
        <v>0</v>
      </c>
      <c r="O40" s="80"/>
      <c r="P40" s="20"/>
      <c r="Q40" s="81">
        <f t="shared" si="2"/>
        <v>0</v>
      </c>
      <c r="R40" s="93">
        <f t="shared" si="3"/>
        <v>0</v>
      </c>
      <c r="S40" s="82">
        <f t="shared" si="4"/>
        <v>0</v>
      </c>
      <c r="T40" s="45">
        <f t="shared" si="5"/>
        <v>0</v>
      </c>
      <c r="U40" s="62"/>
      <c r="V40" s="46"/>
      <c r="W40" s="173" t="s">
        <v>130</v>
      </c>
    </row>
    <row r="41" spans="4:19" s="166" customFormat="1" ht="23.25" customHeight="1">
      <c r="D41" s="165" t="s">
        <v>46</v>
      </c>
      <c r="E41" s="164">
        <f>COUNTIF(E6:E40,"&gt;0")</f>
        <v>17</v>
      </c>
      <c r="F41" s="167">
        <f>SUM(F6:F40)</f>
        <v>0</v>
      </c>
      <c r="G41" s="168"/>
      <c r="H41" s="167">
        <f>SUM(H6:H40)</f>
        <v>2.220446049250313E-15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8.881784197001252E-16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3.552713678800501E-15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2:AB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19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18</v>
      </c>
      <c r="F4" s="172">
        <f>SUM(F6:F40)</f>
        <v>-3.552713678800501E-15</v>
      </c>
      <c r="G4" s="197" t="s">
        <v>43</v>
      </c>
      <c r="H4" s="198"/>
      <c r="I4" s="198"/>
      <c r="J4" s="199"/>
      <c r="K4" s="97">
        <f>COUNTIF(K6:K40,"&gt;0")</f>
        <v>17</v>
      </c>
      <c r="L4" s="172">
        <f>SUM(L6:L40)</f>
        <v>-1.7763568394002505E-15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HRÁČI!C8</f>
        <v>106</v>
      </c>
      <c r="C6" s="49" t="str">
        <f>HRÁČI!D8</f>
        <v>Bisák </v>
      </c>
      <c r="D6" s="49">
        <f>HRÁČI!F8</f>
        <v>0</v>
      </c>
      <c r="E6" s="95">
        <v>4</v>
      </c>
      <c r="F6" s="78">
        <v>1.36</v>
      </c>
      <c r="G6" s="79">
        <v>84</v>
      </c>
      <c r="H6" s="92">
        <f aca="true" t="shared" si="0" ref="H6:H22">I6-F6</f>
        <v>0.8</v>
      </c>
      <c r="I6" s="80">
        <v>2.16</v>
      </c>
      <c r="J6" s="20">
        <v>13</v>
      </c>
      <c r="K6" s="95">
        <v>2</v>
      </c>
      <c r="L6" s="78">
        <v>14.54</v>
      </c>
      <c r="M6" s="79">
        <v>50</v>
      </c>
      <c r="N6" s="92">
        <f aca="true" t="shared" si="1" ref="N6:N22">O6-L6</f>
        <v>1.8800000000000026</v>
      </c>
      <c r="O6" s="80">
        <v>16.42</v>
      </c>
      <c r="P6" s="20">
        <v>17</v>
      </c>
      <c r="Q6" s="81">
        <f aca="true" t="shared" si="2" ref="Q6:Q22">F6+L6</f>
        <v>15.899999999999999</v>
      </c>
      <c r="R6" s="93">
        <f aca="true" t="shared" si="3" ref="R6:R22">G6+M6</f>
        <v>134</v>
      </c>
      <c r="S6" s="82">
        <f aca="true" t="shared" si="4" ref="S6:S22">I6+O6</f>
        <v>18.580000000000002</v>
      </c>
      <c r="T6" s="45">
        <f aca="true" t="shared" si="5" ref="T6:T22">J6+P6</f>
        <v>30</v>
      </c>
      <c r="U6" s="62">
        <v>3</v>
      </c>
      <c r="V6" s="46">
        <v>2</v>
      </c>
      <c r="W6" s="174">
        <f aca="true" t="shared" si="6" ref="W6:W22">T6+U6+V6</f>
        <v>35</v>
      </c>
      <c r="AB6" s="169"/>
    </row>
    <row r="7" spans="1:28" ht="17.25" customHeight="1">
      <c r="A7" s="7">
        <v>2</v>
      </c>
      <c r="B7" s="48">
        <f>HRÁČI!C29</f>
        <v>127</v>
      </c>
      <c r="C7" s="49" t="str">
        <f>HRÁČI!D29</f>
        <v>Gavula</v>
      </c>
      <c r="D7" s="49">
        <f>HRÁČI!F29</f>
        <v>0</v>
      </c>
      <c r="E7" s="95">
        <v>4</v>
      </c>
      <c r="F7" s="78">
        <v>18.44</v>
      </c>
      <c r="G7" s="79">
        <v>84</v>
      </c>
      <c r="H7" s="92">
        <f t="shared" si="0"/>
        <v>0.7999999999999972</v>
      </c>
      <c r="I7" s="80">
        <v>19.24</v>
      </c>
      <c r="J7" s="20">
        <v>17</v>
      </c>
      <c r="K7" s="95">
        <v>1</v>
      </c>
      <c r="L7" s="78">
        <v>9.26</v>
      </c>
      <c r="M7" s="79">
        <v>50</v>
      </c>
      <c r="N7" s="92">
        <f t="shared" si="1"/>
        <v>0.7200000000000006</v>
      </c>
      <c r="O7" s="80">
        <v>9.98</v>
      </c>
      <c r="P7" s="20">
        <v>12</v>
      </c>
      <c r="Q7" s="81">
        <f t="shared" si="2"/>
        <v>27.700000000000003</v>
      </c>
      <c r="R7" s="93">
        <f t="shared" si="3"/>
        <v>134</v>
      </c>
      <c r="S7" s="82">
        <f t="shared" si="4"/>
        <v>29.22</v>
      </c>
      <c r="T7" s="45">
        <f t="shared" si="5"/>
        <v>29</v>
      </c>
      <c r="U7" s="62">
        <v>2</v>
      </c>
      <c r="V7" s="46">
        <v>1</v>
      </c>
      <c r="W7" s="47">
        <f t="shared" si="6"/>
        <v>32</v>
      </c>
      <c r="AB7" s="169"/>
    </row>
    <row r="8" spans="1:28" ht="17.25" customHeight="1">
      <c r="A8" s="7">
        <v>3</v>
      </c>
      <c r="B8" s="48">
        <f>HRÁČI!C3</f>
        <v>101</v>
      </c>
      <c r="C8" s="49" t="str">
        <f>HRÁČI!D3</f>
        <v>Dobiaš</v>
      </c>
      <c r="D8" s="49" t="str">
        <f>HRÁČI!F3</f>
        <v>mxd</v>
      </c>
      <c r="E8" s="95">
        <v>1</v>
      </c>
      <c r="F8" s="78">
        <v>8.68</v>
      </c>
      <c r="G8" s="79">
        <v>104</v>
      </c>
      <c r="H8" s="92">
        <f t="shared" si="0"/>
        <v>6.48</v>
      </c>
      <c r="I8" s="80">
        <v>15.16</v>
      </c>
      <c r="J8" s="20">
        <v>15</v>
      </c>
      <c r="K8" s="95">
        <v>1</v>
      </c>
      <c r="L8" s="78">
        <v>9.82</v>
      </c>
      <c r="M8" s="79">
        <v>50</v>
      </c>
      <c r="N8" s="92">
        <f t="shared" si="1"/>
        <v>0.7199999999999989</v>
      </c>
      <c r="O8" s="80">
        <v>10.54</v>
      </c>
      <c r="P8" s="20">
        <v>14</v>
      </c>
      <c r="Q8" s="81">
        <f t="shared" si="2"/>
        <v>18.5</v>
      </c>
      <c r="R8" s="93">
        <f t="shared" si="3"/>
        <v>154</v>
      </c>
      <c r="S8" s="82">
        <f t="shared" si="4"/>
        <v>25.7</v>
      </c>
      <c r="T8" s="45">
        <f t="shared" si="5"/>
        <v>29</v>
      </c>
      <c r="U8" s="62">
        <v>1</v>
      </c>
      <c r="V8" s="46">
        <v>3</v>
      </c>
      <c r="W8" s="47">
        <f t="shared" si="6"/>
        <v>33</v>
      </c>
      <c r="AB8" s="169"/>
    </row>
    <row r="9" spans="1:28" ht="17.25" customHeight="1">
      <c r="A9" s="7">
        <v>4</v>
      </c>
      <c r="B9" s="48">
        <f>HRÁČI!C34</f>
        <v>132</v>
      </c>
      <c r="C9" s="49" t="str">
        <f>HRÁČI!D34</f>
        <v>Mútala</v>
      </c>
      <c r="D9" s="49" t="str">
        <f>HRÁČI!F34</f>
        <v>Mutoli</v>
      </c>
      <c r="E9" s="95">
        <v>5</v>
      </c>
      <c r="F9" s="78">
        <v>5.08</v>
      </c>
      <c r="G9" s="79">
        <v>80</v>
      </c>
      <c r="H9" s="92">
        <f t="shared" si="0"/>
        <v>0.40000000000000036</v>
      </c>
      <c r="I9" s="80">
        <v>5.48</v>
      </c>
      <c r="J9" s="20">
        <v>14</v>
      </c>
      <c r="K9" s="95">
        <v>1</v>
      </c>
      <c r="L9" s="78">
        <v>15.06</v>
      </c>
      <c r="M9" s="79">
        <v>24</v>
      </c>
      <c r="N9" s="92">
        <f t="shared" si="1"/>
        <v>-3.4400000000000013</v>
      </c>
      <c r="O9" s="80">
        <v>11.62</v>
      </c>
      <c r="P9" s="20">
        <v>15</v>
      </c>
      <c r="Q9" s="81">
        <f t="shared" si="2"/>
        <v>20.14</v>
      </c>
      <c r="R9" s="93">
        <f t="shared" si="3"/>
        <v>104</v>
      </c>
      <c r="S9" s="82">
        <f t="shared" si="4"/>
        <v>17.1</v>
      </c>
      <c r="T9" s="45">
        <f t="shared" si="5"/>
        <v>29</v>
      </c>
      <c r="U9" s="62"/>
      <c r="V9" s="46"/>
      <c r="W9" s="47">
        <f t="shared" si="6"/>
        <v>29</v>
      </c>
      <c r="AB9" s="169"/>
    </row>
    <row r="10" spans="1:28" ht="17.25" customHeight="1">
      <c r="A10" s="7">
        <v>5</v>
      </c>
      <c r="B10" s="48">
        <f>HRÁČI!C6</f>
        <v>104</v>
      </c>
      <c r="C10" s="49" t="str">
        <f>HRÁČI!D6</f>
        <v>Vavrík  </v>
      </c>
      <c r="D10" s="49" t="str">
        <f>HRÁČI!F6</f>
        <v>Iv4n Sr.</v>
      </c>
      <c r="E10" s="95">
        <v>1</v>
      </c>
      <c r="F10" s="78">
        <v>-2.94</v>
      </c>
      <c r="G10" s="79">
        <v>48</v>
      </c>
      <c r="H10" s="92">
        <f t="shared" si="0"/>
        <v>-2.48</v>
      </c>
      <c r="I10" s="80">
        <v>-5.42</v>
      </c>
      <c r="J10" s="20">
        <v>5</v>
      </c>
      <c r="K10" s="95">
        <v>4</v>
      </c>
      <c r="L10" s="78">
        <v>14.06</v>
      </c>
      <c r="M10" s="79">
        <v>72</v>
      </c>
      <c r="N10" s="92">
        <f t="shared" si="1"/>
        <v>1.799999999999999</v>
      </c>
      <c r="O10" s="80">
        <v>15.86</v>
      </c>
      <c r="P10" s="20">
        <v>16</v>
      </c>
      <c r="Q10" s="81">
        <f t="shared" si="2"/>
        <v>11.120000000000001</v>
      </c>
      <c r="R10" s="93">
        <f t="shared" si="3"/>
        <v>120</v>
      </c>
      <c r="S10" s="82">
        <f t="shared" si="4"/>
        <v>10.44</v>
      </c>
      <c r="T10" s="45">
        <f t="shared" si="5"/>
        <v>21</v>
      </c>
      <c r="U10" s="62"/>
      <c r="V10" s="46"/>
      <c r="W10" s="47">
        <f t="shared" si="6"/>
        <v>21</v>
      </c>
      <c r="AA10" s="18"/>
      <c r="AB10" s="169"/>
    </row>
    <row r="11" spans="1:28" ht="17.25" customHeight="1">
      <c r="A11" s="7">
        <v>6</v>
      </c>
      <c r="B11" s="48">
        <f>HRÁČI!C9</f>
        <v>107</v>
      </c>
      <c r="C11" s="49" t="str">
        <f>HRÁČI!D9</f>
        <v>Hegyi </v>
      </c>
      <c r="D11" s="49" t="str">
        <f>HRÁČI!F9</f>
        <v>Shad</v>
      </c>
      <c r="E11" s="95">
        <v>3</v>
      </c>
      <c r="F11" s="78">
        <v>-7.22</v>
      </c>
      <c r="G11" s="79">
        <v>90</v>
      </c>
      <c r="H11" s="92">
        <f t="shared" si="0"/>
        <v>6.04</v>
      </c>
      <c r="I11" s="80">
        <v>-1.18</v>
      </c>
      <c r="J11" s="20">
        <v>9</v>
      </c>
      <c r="K11" s="95">
        <v>3</v>
      </c>
      <c r="L11" s="78">
        <v>7.02</v>
      </c>
      <c r="M11" s="79">
        <v>72</v>
      </c>
      <c r="N11" s="92">
        <f t="shared" si="1"/>
        <v>2.92</v>
      </c>
      <c r="O11" s="80">
        <v>9.94</v>
      </c>
      <c r="P11" s="20">
        <v>11</v>
      </c>
      <c r="Q11" s="81">
        <f t="shared" si="2"/>
        <v>-0.20000000000000018</v>
      </c>
      <c r="R11" s="93">
        <f t="shared" si="3"/>
        <v>162</v>
      </c>
      <c r="S11" s="82">
        <f t="shared" si="4"/>
        <v>8.76</v>
      </c>
      <c r="T11" s="45">
        <f t="shared" si="5"/>
        <v>20</v>
      </c>
      <c r="U11" s="62"/>
      <c r="V11" s="46"/>
      <c r="W11" s="47">
        <f t="shared" si="6"/>
        <v>20</v>
      </c>
      <c r="AB11" s="169"/>
    </row>
    <row r="12" spans="1:28" ht="17.25" customHeight="1">
      <c r="A12" s="7">
        <v>7</v>
      </c>
      <c r="B12" s="48">
        <f>HRÁČI!C17</f>
        <v>115</v>
      </c>
      <c r="C12" s="49" t="str">
        <f>HRÁČI!D17</f>
        <v>Rigo</v>
      </c>
      <c r="D12" s="49">
        <f>HRÁČI!F17</f>
        <v>0</v>
      </c>
      <c r="E12" s="95">
        <v>5</v>
      </c>
      <c r="F12" s="78">
        <v>-4.5</v>
      </c>
      <c r="G12" s="79">
        <v>106</v>
      </c>
      <c r="H12" s="92">
        <f t="shared" si="0"/>
        <v>3.52</v>
      </c>
      <c r="I12" s="80">
        <v>-0.98</v>
      </c>
      <c r="J12" s="20">
        <v>10</v>
      </c>
      <c r="K12" s="95">
        <v>2</v>
      </c>
      <c r="L12" s="78">
        <v>3.48</v>
      </c>
      <c r="M12" s="79">
        <v>48</v>
      </c>
      <c r="N12" s="92">
        <f t="shared" si="1"/>
        <v>1.56</v>
      </c>
      <c r="O12" s="80">
        <v>5.04</v>
      </c>
      <c r="P12" s="20">
        <v>10</v>
      </c>
      <c r="Q12" s="81">
        <f t="shared" si="2"/>
        <v>-1.02</v>
      </c>
      <c r="R12" s="93">
        <f t="shared" si="3"/>
        <v>154</v>
      </c>
      <c r="S12" s="82">
        <f t="shared" si="4"/>
        <v>4.0600000000000005</v>
      </c>
      <c r="T12" s="45">
        <f t="shared" si="5"/>
        <v>20</v>
      </c>
      <c r="U12" s="62"/>
      <c r="V12" s="46"/>
      <c r="W12" s="47">
        <f t="shared" si="6"/>
        <v>20</v>
      </c>
      <c r="AB12" s="169"/>
    </row>
    <row r="13" spans="1:28" ht="17.25" customHeight="1">
      <c r="A13" s="7">
        <v>8</v>
      </c>
      <c r="B13" s="48">
        <f>HRÁČI!C5</f>
        <v>103</v>
      </c>
      <c r="C13" s="49" t="str">
        <f>HRÁČI!D5</f>
        <v>Kazimír </v>
      </c>
      <c r="D13" s="49">
        <f>HRÁČI!F5</f>
        <v>0</v>
      </c>
      <c r="E13" s="95">
        <v>3</v>
      </c>
      <c r="F13" s="78">
        <v>4.88</v>
      </c>
      <c r="G13" s="79">
        <v>12</v>
      </c>
      <c r="H13" s="92">
        <f t="shared" si="0"/>
        <v>-3.32</v>
      </c>
      <c r="I13" s="80">
        <v>1.56</v>
      </c>
      <c r="J13" s="20">
        <v>12</v>
      </c>
      <c r="K13" s="95">
        <v>2</v>
      </c>
      <c r="L13" s="78">
        <v>-2.98</v>
      </c>
      <c r="M13" s="79">
        <v>35</v>
      </c>
      <c r="N13" s="92">
        <f t="shared" si="1"/>
        <v>-0.52</v>
      </c>
      <c r="O13" s="80">
        <v>-3.5</v>
      </c>
      <c r="P13" s="20">
        <v>7</v>
      </c>
      <c r="Q13" s="81">
        <f t="shared" si="2"/>
        <v>1.9</v>
      </c>
      <c r="R13" s="93">
        <f t="shared" si="3"/>
        <v>47</v>
      </c>
      <c r="S13" s="82">
        <f t="shared" si="4"/>
        <v>-1.94</v>
      </c>
      <c r="T13" s="45">
        <f t="shared" si="5"/>
        <v>19</v>
      </c>
      <c r="U13" s="62"/>
      <c r="V13" s="46"/>
      <c r="W13" s="47">
        <f t="shared" si="6"/>
        <v>19</v>
      </c>
      <c r="AB13" s="169"/>
    </row>
    <row r="14" spans="1:23" ht="17.25" customHeight="1">
      <c r="A14" s="7">
        <v>9</v>
      </c>
      <c r="B14" s="48">
        <f>HRÁČI!C15</f>
        <v>113</v>
      </c>
      <c r="C14" s="49" t="str">
        <f>HRÁČI!D15</f>
        <v>Danics</v>
      </c>
      <c r="D14" s="49">
        <f>HRÁČI!F15</f>
        <v>0</v>
      </c>
      <c r="E14" s="95">
        <v>2</v>
      </c>
      <c r="F14" s="78">
        <v>15.8</v>
      </c>
      <c r="G14" s="79">
        <v>106</v>
      </c>
      <c r="H14" s="92">
        <f t="shared" si="0"/>
        <v>1.9199999999999982</v>
      </c>
      <c r="I14" s="80">
        <v>17.72</v>
      </c>
      <c r="J14" s="20">
        <v>16</v>
      </c>
      <c r="K14" s="95">
        <v>1</v>
      </c>
      <c r="L14" s="78">
        <v>-34.14</v>
      </c>
      <c r="M14" s="79">
        <v>58</v>
      </c>
      <c r="N14" s="92">
        <f t="shared" si="1"/>
        <v>2</v>
      </c>
      <c r="O14" s="80">
        <v>-32.14</v>
      </c>
      <c r="P14" s="20">
        <v>1</v>
      </c>
      <c r="Q14" s="81">
        <f t="shared" si="2"/>
        <v>-18.34</v>
      </c>
      <c r="R14" s="93">
        <f t="shared" si="3"/>
        <v>164</v>
      </c>
      <c r="S14" s="82">
        <f t="shared" si="4"/>
        <v>-14.420000000000002</v>
      </c>
      <c r="T14" s="45">
        <f t="shared" si="5"/>
        <v>17</v>
      </c>
      <c r="U14" s="62"/>
      <c r="V14" s="46"/>
      <c r="W14" s="47">
        <f t="shared" si="6"/>
        <v>17</v>
      </c>
    </row>
    <row r="15" spans="1:23" ht="17.25" customHeight="1">
      <c r="A15" s="7">
        <v>10</v>
      </c>
      <c r="B15" s="48">
        <f>HRÁČI!C18</f>
        <v>116</v>
      </c>
      <c r="C15" s="49" t="str">
        <f>HRÁČI!D18</f>
        <v>Učník</v>
      </c>
      <c r="D15" s="49">
        <f>HRÁČI!F18</f>
        <v>0</v>
      </c>
      <c r="E15" s="95">
        <v>2</v>
      </c>
      <c r="F15" s="78">
        <v>-9.22</v>
      </c>
      <c r="G15" s="79">
        <v>105</v>
      </c>
      <c r="H15" s="92">
        <f t="shared" si="0"/>
        <v>1.7600000000000007</v>
      </c>
      <c r="I15" s="80">
        <v>-7.46</v>
      </c>
      <c r="J15" s="20">
        <v>2</v>
      </c>
      <c r="K15" s="95">
        <v>5</v>
      </c>
      <c r="L15" s="78">
        <v>7.3</v>
      </c>
      <c r="M15" s="79">
        <v>88</v>
      </c>
      <c r="N15" s="92">
        <f t="shared" si="1"/>
        <v>3.12</v>
      </c>
      <c r="O15" s="80">
        <v>10.42</v>
      </c>
      <c r="P15" s="20">
        <v>13</v>
      </c>
      <c r="Q15" s="81">
        <f t="shared" si="2"/>
        <v>-1.9200000000000008</v>
      </c>
      <c r="R15" s="93">
        <f t="shared" si="3"/>
        <v>193</v>
      </c>
      <c r="S15" s="82">
        <f t="shared" si="4"/>
        <v>2.96</v>
      </c>
      <c r="T15" s="45">
        <f t="shared" si="5"/>
        <v>15</v>
      </c>
      <c r="U15" s="62"/>
      <c r="V15" s="46"/>
      <c r="W15" s="47">
        <f t="shared" si="6"/>
        <v>15</v>
      </c>
    </row>
    <row r="16" spans="1:23" ht="17.25" customHeight="1">
      <c r="A16" s="7">
        <v>11</v>
      </c>
      <c r="B16" s="48">
        <f>HRÁČI!C27</f>
        <v>125</v>
      </c>
      <c r="C16" s="49" t="str">
        <f>HRÁČI!D27</f>
        <v>Slivovič</v>
      </c>
      <c r="D16" s="49" t="str">
        <f>HRÁČI!F27</f>
        <v>Mizu</v>
      </c>
      <c r="E16" s="95">
        <v>2</v>
      </c>
      <c r="F16" s="78">
        <v>-2.42</v>
      </c>
      <c r="G16" s="79">
        <v>89</v>
      </c>
      <c r="H16" s="92">
        <f t="shared" si="0"/>
        <v>-0.8000000000000003</v>
      </c>
      <c r="I16" s="80">
        <v>-3.22</v>
      </c>
      <c r="J16" s="20">
        <v>7</v>
      </c>
      <c r="K16" s="95">
        <v>3</v>
      </c>
      <c r="L16" s="78">
        <v>0.72</v>
      </c>
      <c r="M16" s="79">
        <v>31</v>
      </c>
      <c r="N16" s="92">
        <f t="shared" si="1"/>
        <v>-2</v>
      </c>
      <c r="O16" s="80">
        <v>-1.28</v>
      </c>
      <c r="P16" s="20">
        <v>8</v>
      </c>
      <c r="Q16" s="81">
        <f t="shared" si="2"/>
        <v>-1.7</v>
      </c>
      <c r="R16" s="93">
        <f t="shared" si="3"/>
        <v>120</v>
      </c>
      <c r="S16" s="82">
        <f t="shared" si="4"/>
        <v>-4.5</v>
      </c>
      <c r="T16" s="45">
        <f t="shared" si="5"/>
        <v>15</v>
      </c>
      <c r="U16" s="62"/>
      <c r="V16" s="46"/>
      <c r="W16" s="47">
        <f t="shared" si="6"/>
        <v>15</v>
      </c>
    </row>
    <row r="17" spans="1:23" ht="17.25" customHeight="1">
      <c r="A17" s="7">
        <v>12</v>
      </c>
      <c r="B17" s="48">
        <f>HRÁČI!C30</f>
        <v>128</v>
      </c>
      <c r="C17" s="49" t="str">
        <f>HRÁČI!D30</f>
        <v>Alfoldy</v>
      </c>
      <c r="D17" s="49">
        <f>HRÁČI!F30</f>
        <v>0</v>
      </c>
      <c r="E17" s="95">
        <v>1</v>
      </c>
      <c r="F17" s="78">
        <v>0.58</v>
      </c>
      <c r="G17" s="79">
        <v>40</v>
      </c>
      <c r="H17" s="92">
        <f t="shared" si="0"/>
        <v>-3.7600000000000002</v>
      </c>
      <c r="I17" s="80">
        <v>-3.18</v>
      </c>
      <c r="J17" s="20">
        <v>8</v>
      </c>
      <c r="K17" s="95">
        <v>3</v>
      </c>
      <c r="L17" s="78">
        <v>-7.74</v>
      </c>
      <c r="M17" s="79">
        <v>40</v>
      </c>
      <c r="N17" s="92">
        <f t="shared" si="1"/>
        <v>-0.9199999999999999</v>
      </c>
      <c r="O17" s="80">
        <v>-8.66</v>
      </c>
      <c r="P17" s="20">
        <v>5</v>
      </c>
      <c r="Q17" s="81">
        <f t="shared" si="2"/>
        <v>-7.16</v>
      </c>
      <c r="R17" s="93">
        <f t="shared" si="3"/>
        <v>80</v>
      </c>
      <c r="S17" s="82">
        <f t="shared" si="4"/>
        <v>-11.84</v>
      </c>
      <c r="T17" s="45">
        <f t="shared" si="5"/>
        <v>13</v>
      </c>
      <c r="U17" s="62"/>
      <c r="V17" s="46"/>
      <c r="W17" s="47">
        <f t="shared" si="6"/>
        <v>13</v>
      </c>
    </row>
    <row r="18" spans="1:23" ht="17.25" customHeight="1">
      <c r="A18" s="7">
        <v>13</v>
      </c>
      <c r="B18" s="48">
        <f>HRÁČI!C22</f>
        <v>120</v>
      </c>
      <c r="C18" s="49" t="str">
        <f>HRÁČI!D22</f>
        <v>Urban</v>
      </c>
      <c r="D18" s="49">
        <f>HRÁČI!F22</f>
        <v>0</v>
      </c>
      <c r="E18" s="95">
        <v>3</v>
      </c>
      <c r="F18" s="78">
        <v>2.34</v>
      </c>
      <c r="G18" s="79">
        <v>17</v>
      </c>
      <c r="H18" s="92">
        <f t="shared" si="0"/>
        <v>-2.7199999999999998</v>
      </c>
      <c r="I18" s="80">
        <v>-0.38</v>
      </c>
      <c r="J18" s="20">
        <v>11</v>
      </c>
      <c r="K18" s="95">
        <v>2</v>
      </c>
      <c r="L18" s="78">
        <v>-15.04</v>
      </c>
      <c r="M18" s="79">
        <v>20</v>
      </c>
      <c r="N18" s="92">
        <f t="shared" si="1"/>
        <v>-2.9200000000000017</v>
      </c>
      <c r="O18" s="80">
        <v>-17.96</v>
      </c>
      <c r="P18" s="20">
        <v>2</v>
      </c>
      <c r="Q18" s="81">
        <f t="shared" si="2"/>
        <v>-12.7</v>
      </c>
      <c r="R18" s="93">
        <f t="shared" si="3"/>
        <v>37</v>
      </c>
      <c r="S18" s="82">
        <f t="shared" si="4"/>
        <v>-18.34</v>
      </c>
      <c r="T18" s="45">
        <f t="shared" si="5"/>
        <v>13</v>
      </c>
      <c r="U18" s="62"/>
      <c r="V18" s="46"/>
      <c r="W18" s="47">
        <f t="shared" si="6"/>
        <v>13</v>
      </c>
    </row>
    <row r="19" spans="1:23" ht="17.25" customHeight="1">
      <c r="A19" s="7">
        <v>14</v>
      </c>
      <c r="B19" s="48">
        <f>HRÁČI!C33</f>
        <v>131</v>
      </c>
      <c r="C19" s="49" t="str">
        <f>HRÁČI!D33</f>
        <v>Gregor</v>
      </c>
      <c r="D19" s="49">
        <f>HRÁČI!F33</f>
        <v>0</v>
      </c>
      <c r="E19" s="95">
        <v>2</v>
      </c>
      <c r="F19" s="78">
        <v>-4.16</v>
      </c>
      <c r="G19" s="79">
        <v>76</v>
      </c>
      <c r="H19" s="92">
        <f t="shared" si="0"/>
        <v>-2.88</v>
      </c>
      <c r="I19" s="80">
        <v>-7.04</v>
      </c>
      <c r="J19" s="20">
        <v>3</v>
      </c>
      <c r="K19" s="95">
        <v>5</v>
      </c>
      <c r="L19" s="78">
        <v>-3</v>
      </c>
      <c r="M19" s="79">
        <v>78</v>
      </c>
      <c r="N19" s="92">
        <f t="shared" si="1"/>
        <v>1.92</v>
      </c>
      <c r="O19" s="80">
        <v>-1.08</v>
      </c>
      <c r="P19" s="20">
        <v>9</v>
      </c>
      <c r="Q19" s="81">
        <f t="shared" si="2"/>
        <v>-7.16</v>
      </c>
      <c r="R19" s="93">
        <f t="shared" si="3"/>
        <v>154</v>
      </c>
      <c r="S19" s="82">
        <f t="shared" si="4"/>
        <v>-8.120000000000001</v>
      </c>
      <c r="T19" s="45">
        <f t="shared" si="5"/>
        <v>12</v>
      </c>
      <c r="U19" s="62"/>
      <c r="V19" s="46"/>
      <c r="W19" s="47">
        <f t="shared" si="6"/>
        <v>12</v>
      </c>
    </row>
    <row r="20" spans="1:23" ht="17.25" customHeight="1">
      <c r="A20" s="7">
        <v>15</v>
      </c>
      <c r="B20" s="48">
        <f>HRÁČI!C4</f>
        <v>102</v>
      </c>
      <c r="C20" s="49" t="str">
        <f>HRÁČI!D4</f>
        <v>Leskovský  </v>
      </c>
      <c r="D20" s="49" t="str">
        <f>HRÁČI!F4</f>
        <v>LeRo</v>
      </c>
      <c r="E20" s="95">
        <v>5</v>
      </c>
      <c r="F20" s="78">
        <v>-0.58</v>
      </c>
      <c r="G20" s="79">
        <v>44</v>
      </c>
      <c r="H20" s="92">
        <f t="shared" si="0"/>
        <v>-3.92</v>
      </c>
      <c r="I20" s="80">
        <v>-4.5</v>
      </c>
      <c r="J20" s="20">
        <v>6</v>
      </c>
      <c r="K20" s="95">
        <v>4</v>
      </c>
      <c r="L20" s="78">
        <v>-6.28</v>
      </c>
      <c r="M20" s="79">
        <v>59</v>
      </c>
      <c r="N20" s="92">
        <f t="shared" si="1"/>
        <v>0.2400000000000002</v>
      </c>
      <c r="O20" s="80">
        <v>-6.04</v>
      </c>
      <c r="P20" s="20">
        <v>6</v>
      </c>
      <c r="Q20" s="81">
        <f t="shared" si="2"/>
        <v>-6.86</v>
      </c>
      <c r="R20" s="93">
        <f t="shared" si="3"/>
        <v>103</v>
      </c>
      <c r="S20" s="82">
        <f t="shared" si="4"/>
        <v>-10.54</v>
      </c>
      <c r="T20" s="45">
        <f t="shared" si="5"/>
        <v>12</v>
      </c>
      <c r="U20" s="62"/>
      <c r="V20" s="46"/>
      <c r="W20" s="47">
        <f t="shared" si="6"/>
        <v>12</v>
      </c>
    </row>
    <row r="21" spans="1:23" ht="17.25" customHeight="1">
      <c r="A21" s="7">
        <v>16</v>
      </c>
      <c r="B21" s="48">
        <f>HRÁČI!C24</f>
        <v>122</v>
      </c>
      <c r="C21" s="49" t="str">
        <f>HRÁČI!D24</f>
        <v>Šereš</v>
      </c>
      <c r="D21" s="49">
        <f>HRÁČI!F24</f>
        <v>0</v>
      </c>
      <c r="E21" s="95">
        <v>1</v>
      </c>
      <c r="F21" s="78">
        <v>-6.32</v>
      </c>
      <c r="G21" s="79">
        <v>62</v>
      </c>
      <c r="H21" s="92">
        <f t="shared" si="0"/>
        <v>-0.23999999999999932</v>
      </c>
      <c r="I21" s="80">
        <v>-6.56</v>
      </c>
      <c r="J21" s="20">
        <v>4</v>
      </c>
      <c r="K21" s="95">
        <v>4</v>
      </c>
      <c r="L21" s="78">
        <v>-7.78</v>
      </c>
      <c r="M21" s="79">
        <v>40</v>
      </c>
      <c r="N21" s="92">
        <f t="shared" si="1"/>
        <v>-2.04</v>
      </c>
      <c r="O21" s="80">
        <v>-9.82</v>
      </c>
      <c r="P21" s="20">
        <v>3</v>
      </c>
      <c r="Q21" s="81">
        <f t="shared" si="2"/>
        <v>-14.100000000000001</v>
      </c>
      <c r="R21" s="93">
        <f t="shared" si="3"/>
        <v>102</v>
      </c>
      <c r="S21" s="82">
        <f t="shared" si="4"/>
        <v>-16.38</v>
      </c>
      <c r="T21" s="45">
        <f t="shared" si="5"/>
        <v>7</v>
      </c>
      <c r="U21" s="62"/>
      <c r="V21" s="46"/>
      <c r="W21" s="47">
        <f t="shared" si="6"/>
        <v>7</v>
      </c>
    </row>
    <row r="22" spans="1:23" ht="17.25" customHeight="1">
      <c r="A22" s="7">
        <v>17</v>
      </c>
      <c r="B22" s="48">
        <f>HRÁČI!C26</f>
        <v>124</v>
      </c>
      <c r="C22" s="49" t="str">
        <f>HRÁČI!D26</f>
        <v>Biely</v>
      </c>
      <c r="D22" s="49" t="str">
        <f>HRÁČI!F26</f>
        <v>petrik48</v>
      </c>
      <c r="E22" s="95">
        <v>4</v>
      </c>
      <c r="F22" s="78">
        <v>-19.8</v>
      </c>
      <c r="G22" s="79">
        <v>64</v>
      </c>
      <c r="H22" s="92">
        <f t="shared" si="0"/>
        <v>-1.5999999999999979</v>
      </c>
      <c r="I22" s="80">
        <v>-21.4</v>
      </c>
      <c r="J22" s="20">
        <v>1</v>
      </c>
      <c r="K22" s="95">
        <v>5</v>
      </c>
      <c r="L22" s="78">
        <v>-4.3</v>
      </c>
      <c r="M22" s="79">
        <v>20</v>
      </c>
      <c r="N22" s="92">
        <f t="shared" si="1"/>
        <v>-5.04</v>
      </c>
      <c r="O22" s="80">
        <v>-9.34</v>
      </c>
      <c r="P22" s="20">
        <v>4</v>
      </c>
      <c r="Q22" s="81">
        <f t="shared" si="2"/>
        <v>-24.1</v>
      </c>
      <c r="R22" s="93">
        <f t="shared" si="3"/>
        <v>84</v>
      </c>
      <c r="S22" s="82">
        <f t="shared" si="4"/>
        <v>-30.74</v>
      </c>
      <c r="T22" s="45">
        <f t="shared" si="5"/>
        <v>5</v>
      </c>
      <c r="U22" s="62"/>
      <c r="V22" s="46"/>
      <c r="W22" s="47">
        <f t="shared" si="6"/>
        <v>5</v>
      </c>
    </row>
    <row r="23" spans="1:23" ht="17.25" customHeight="1">
      <c r="A23" s="166"/>
      <c r="B23" s="166"/>
      <c r="C23" s="166"/>
      <c r="D23" s="165" t="s">
        <v>46</v>
      </c>
      <c r="E23" s="164">
        <f>COUNTIF(E6:E22,"&gt;0")</f>
        <v>17</v>
      </c>
      <c r="F23" s="167">
        <f>SUM(F6:F22)</f>
        <v>0</v>
      </c>
      <c r="G23" s="168"/>
      <c r="H23" s="167">
        <f>SUM(H6:H22)</f>
        <v>0</v>
      </c>
      <c r="I23" s="167">
        <f>SUM(I6:I22)</f>
        <v>0</v>
      </c>
      <c r="J23" s="168"/>
      <c r="K23" s="168"/>
      <c r="L23" s="167">
        <f>SUM(L6:L22)</f>
        <v>0</v>
      </c>
      <c r="M23" s="168"/>
      <c r="N23" s="167">
        <f>SUM(N6:N22)</f>
        <v>0</v>
      </c>
      <c r="O23" s="167">
        <f>SUM(O6:O22)</f>
        <v>0</v>
      </c>
      <c r="P23" s="168"/>
      <c r="Q23" s="167">
        <f>SUM(Q6:Q22)</f>
        <v>0</v>
      </c>
      <c r="R23" s="168"/>
      <c r="S23" s="167">
        <f>SUM(S6:S22)</f>
        <v>0</v>
      </c>
      <c r="T23" s="166"/>
      <c r="U23" s="166"/>
      <c r="V23" s="166"/>
      <c r="W23" s="166"/>
    </row>
    <row r="24" spans="4:23" ht="17.25" customHeight="1">
      <c r="D24" s="106"/>
      <c r="E24" s="107"/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</row>
    <row r="25" spans="1:18" ht="17.25" customHeight="1">
      <c r="A25" s="188" t="s">
        <v>55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33"/>
    </row>
    <row r="26" spans="1:18" ht="17.25" customHeight="1">
      <c r="A26" s="134" t="s">
        <v>18</v>
      </c>
      <c r="B26" s="190" t="s">
        <v>56</v>
      </c>
      <c r="C26" s="190"/>
      <c r="D26" s="191" t="s">
        <v>57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35"/>
    </row>
    <row r="27" spans="1:18" ht="17.25" customHeight="1">
      <c r="A27" s="136"/>
      <c r="B27" s="184"/>
      <c r="C27" s="184"/>
      <c r="D27" s="185"/>
      <c r="E27" s="186"/>
      <c r="F27" s="186"/>
      <c r="G27" s="186"/>
      <c r="H27" s="186"/>
      <c r="I27" s="186"/>
      <c r="J27" s="187"/>
      <c r="K27" s="187"/>
      <c r="L27" s="187"/>
      <c r="M27" s="187"/>
      <c r="N27" s="187"/>
      <c r="O27" s="187"/>
      <c r="P27" s="187"/>
      <c r="Q27" s="187"/>
      <c r="R27" s="137"/>
    </row>
    <row r="28" spans="1:18" ht="17.25" customHeight="1">
      <c r="A28" s="138"/>
      <c r="B28" s="139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ht="17.25" customHeight="1">
      <c r="A29" s="136"/>
      <c r="B29" s="184"/>
      <c r="C29" s="184"/>
      <c r="D29" s="185"/>
      <c r="E29" s="186"/>
      <c r="F29" s="186"/>
      <c r="G29" s="186"/>
      <c r="H29" s="186"/>
      <c r="I29" s="186"/>
      <c r="J29" s="187"/>
      <c r="K29" s="187"/>
      <c r="L29" s="187"/>
      <c r="M29" s="187"/>
      <c r="N29" s="187"/>
      <c r="O29" s="187"/>
      <c r="P29" s="187"/>
      <c r="Q29" s="187"/>
      <c r="R29" s="137"/>
    </row>
    <row r="30" spans="1:18" ht="17.25" customHeight="1">
      <c r="A30" s="138"/>
      <c r="B30" s="139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18" ht="17.25" customHeight="1">
      <c r="A31" s="136"/>
      <c r="B31" s="184"/>
      <c r="C31" s="184"/>
      <c r="D31" s="185"/>
      <c r="E31" s="186"/>
      <c r="F31" s="186"/>
      <c r="G31" s="186"/>
      <c r="H31" s="186"/>
      <c r="I31" s="186"/>
      <c r="J31" s="187"/>
      <c r="K31" s="187"/>
      <c r="L31" s="187"/>
      <c r="M31" s="187"/>
      <c r="N31" s="187"/>
      <c r="O31" s="187"/>
      <c r="P31" s="187"/>
      <c r="Q31" s="187"/>
      <c r="R31" s="137"/>
    </row>
    <row r="32" spans="1:18" ht="17.25" customHeight="1">
      <c r="A32" s="138"/>
      <c r="B32" s="139"/>
      <c r="C32" s="139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spans="1:23" s="166" customFormat="1" ht="23.25" customHeight="1">
      <c r="A41"/>
      <c r="B41"/>
      <c r="C41"/>
      <c r="D41"/>
      <c r="E41"/>
      <c r="F41"/>
      <c r="G41"/>
      <c r="H41"/>
      <c r="I41"/>
      <c r="J41" s="61"/>
      <c r="K41"/>
      <c r="L41"/>
      <c r="M41"/>
      <c r="N41"/>
      <c r="O41"/>
      <c r="P41" s="61"/>
      <c r="Q41"/>
      <c r="R41"/>
      <c r="S41"/>
      <c r="T41"/>
      <c r="U41"/>
      <c r="V41"/>
      <c r="W41"/>
    </row>
  </sheetData>
  <sheetProtection/>
  <mergeCells count="13">
    <mergeCell ref="B27:C27"/>
    <mergeCell ref="D27:Q27"/>
    <mergeCell ref="B29:C29"/>
    <mergeCell ref="D29:Q29"/>
    <mergeCell ref="B31:C31"/>
    <mergeCell ref="D31:Q31"/>
    <mergeCell ref="E2:V2"/>
    <mergeCell ref="G4:J4"/>
    <mergeCell ref="M4:P4"/>
    <mergeCell ref="Q4:T4"/>
    <mergeCell ref="A25:Q25"/>
    <mergeCell ref="B26:C26"/>
    <mergeCell ref="D26:Q26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2:AB50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20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15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15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10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>
        <v>2</v>
      </c>
      <c r="F6" s="78">
        <v>2.7</v>
      </c>
      <c r="G6" s="79">
        <v>7</v>
      </c>
      <c r="H6" s="92">
        <f>I6-F6</f>
        <v>-4.68</v>
      </c>
      <c r="I6" s="80">
        <v>-1.98</v>
      </c>
      <c r="J6" s="20">
        <v>5</v>
      </c>
      <c r="K6" s="95">
        <v>3</v>
      </c>
      <c r="L6" s="78">
        <v>-0.16</v>
      </c>
      <c r="M6" s="79">
        <v>10</v>
      </c>
      <c r="N6" s="92">
        <f>O6-L6</f>
        <v>-2.4</v>
      </c>
      <c r="O6" s="80">
        <v>-2.56</v>
      </c>
      <c r="P6" s="20">
        <v>9</v>
      </c>
      <c r="Q6" s="81">
        <f>F6+L6</f>
        <v>2.54</v>
      </c>
      <c r="R6" s="93">
        <f>G6+M6</f>
        <v>17</v>
      </c>
      <c r="S6" s="82">
        <f>I6+O6</f>
        <v>-4.54</v>
      </c>
      <c r="T6" s="45">
        <f>J6+P6</f>
        <v>14</v>
      </c>
      <c r="U6" s="62"/>
      <c r="V6" s="46"/>
      <c r="W6" s="47">
        <f>T6+U6+V6</f>
        <v>14</v>
      </c>
      <c r="AB6" s="169"/>
    </row>
    <row r="7" spans="1:28" ht="17.25" customHeight="1">
      <c r="A7" s="7">
        <v>8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>
        <v>1</v>
      </c>
      <c r="F7" s="78">
        <v>4.88</v>
      </c>
      <c r="G7" s="79">
        <v>76</v>
      </c>
      <c r="H7" s="92">
        <f>I7-F7</f>
        <v>5.04</v>
      </c>
      <c r="I7" s="80">
        <v>9.92</v>
      </c>
      <c r="J7" s="20">
        <v>14</v>
      </c>
      <c r="K7" s="95">
        <v>1</v>
      </c>
      <c r="L7" s="78">
        <v>-1.9</v>
      </c>
      <c r="M7" s="79">
        <v>7</v>
      </c>
      <c r="N7" s="92">
        <f>O7-L7</f>
        <v>-4.359999999999999</v>
      </c>
      <c r="O7" s="80">
        <v>-6.26</v>
      </c>
      <c r="P7" s="20">
        <v>2</v>
      </c>
      <c r="Q7" s="81">
        <f>F7+L7</f>
        <v>2.98</v>
      </c>
      <c r="R7" s="93">
        <f>G7+M7</f>
        <v>83</v>
      </c>
      <c r="S7" s="82">
        <f>I7+O7</f>
        <v>3.66</v>
      </c>
      <c r="T7" s="45">
        <f>J7+P7</f>
        <v>16</v>
      </c>
      <c r="U7" s="62"/>
      <c r="V7" s="46">
        <v>1</v>
      </c>
      <c r="W7" s="47">
        <f>T7+U7+V7</f>
        <v>17</v>
      </c>
      <c r="AB7" s="169"/>
    </row>
    <row r="8" spans="1:28" ht="17.25" customHeight="1">
      <c r="A8" s="7">
        <v>7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>
        <v>2</v>
      </c>
      <c r="F8" s="78">
        <v>11.9</v>
      </c>
      <c r="G8" s="79">
        <v>18</v>
      </c>
      <c r="H8" s="92">
        <f>I8-F8</f>
        <v>-2.92</v>
      </c>
      <c r="I8" s="80">
        <v>8.98</v>
      </c>
      <c r="J8" s="20">
        <v>13</v>
      </c>
      <c r="K8" s="95">
        <v>1</v>
      </c>
      <c r="L8" s="78">
        <v>-2.9</v>
      </c>
      <c r="M8" s="79">
        <v>20</v>
      </c>
      <c r="N8" s="92">
        <f>O8-L8</f>
        <v>-2.28</v>
      </c>
      <c r="O8" s="80">
        <v>-5.18</v>
      </c>
      <c r="P8" s="20">
        <v>3</v>
      </c>
      <c r="Q8" s="81">
        <f>F8+L8</f>
        <v>9</v>
      </c>
      <c r="R8" s="93">
        <f>G8+M8</f>
        <v>38</v>
      </c>
      <c r="S8" s="82">
        <f>I8+O8</f>
        <v>3.8000000000000007</v>
      </c>
      <c r="T8" s="45">
        <f>J8+P8</f>
        <v>16</v>
      </c>
      <c r="U8" s="62"/>
      <c r="V8" s="46"/>
      <c r="W8" s="47">
        <f>T8+U8+V8</f>
        <v>16</v>
      </c>
      <c r="AB8" s="169"/>
    </row>
    <row r="9" spans="1:28" ht="17.25" customHeight="1">
      <c r="A9" s="7">
        <v>3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>
        <v>3</v>
      </c>
      <c r="F9" s="78">
        <v>0.92</v>
      </c>
      <c r="G9" s="79">
        <v>29</v>
      </c>
      <c r="H9" s="92">
        <f>I9-F9</f>
        <v>0.64</v>
      </c>
      <c r="I9" s="80">
        <v>1.56</v>
      </c>
      <c r="J9" s="20">
        <v>9</v>
      </c>
      <c r="K9" s="95">
        <v>2</v>
      </c>
      <c r="L9" s="78">
        <v>10.18</v>
      </c>
      <c r="M9" s="79">
        <v>24</v>
      </c>
      <c r="N9" s="92">
        <f>O9-L9</f>
        <v>-8.64</v>
      </c>
      <c r="O9" s="80">
        <v>1.54</v>
      </c>
      <c r="P9" s="20">
        <v>11</v>
      </c>
      <c r="Q9" s="81">
        <f>F9+L9</f>
        <v>11.1</v>
      </c>
      <c r="R9" s="93">
        <f>G9+M9</f>
        <v>53</v>
      </c>
      <c r="S9" s="82">
        <f>I9+O9</f>
        <v>3.1</v>
      </c>
      <c r="T9" s="45">
        <f>J9+P9</f>
        <v>20</v>
      </c>
      <c r="U9" s="62">
        <v>1</v>
      </c>
      <c r="V9" s="46"/>
      <c r="W9" s="47">
        <f>T9+U9+V9</f>
        <v>21</v>
      </c>
      <c r="AB9" s="169"/>
    </row>
    <row r="10" spans="1:28" ht="17.25" customHeight="1">
      <c r="A10" s="7">
        <v>16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>I10-F10</f>
        <v>0</v>
      </c>
      <c r="I10" s="80"/>
      <c r="J10" s="20"/>
      <c r="K10" s="95"/>
      <c r="L10" s="78"/>
      <c r="M10" s="79"/>
      <c r="N10" s="92">
        <f>O10-L10</f>
        <v>0</v>
      </c>
      <c r="O10" s="80"/>
      <c r="P10" s="20"/>
      <c r="Q10" s="81">
        <f>F10+L10</f>
        <v>0</v>
      </c>
      <c r="R10" s="93">
        <f>G10+M10</f>
        <v>0</v>
      </c>
      <c r="S10" s="82">
        <f>I10+O10</f>
        <v>0</v>
      </c>
      <c r="T10" s="45">
        <f>J10+P10</f>
        <v>0</v>
      </c>
      <c r="U10" s="62"/>
      <c r="V10" s="46"/>
      <c r="W10" s="173" t="s">
        <v>130</v>
      </c>
      <c r="AA10" s="18"/>
      <c r="AB10" s="169"/>
    </row>
    <row r="11" spans="1:28" ht="17.25" customHeight="1">
      <c r="A11" s="7">
        <v>13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>
        <v>3</v>
      </c>
      <c r="F11" s="78">
        <v>2.2</v>
      </c>
      <c r="G11" s="79">
        <v>30</v>
      </c>
      <c r="H11" s="92">
        <f>I11-F11</f>
        <v>0.7999999999999998</v>
      </c>
      <c r="I11" s="80">
        <v>3</v>
      </c>
      <c r="J11" s="20">
        <v>10</v>
      </c>
      <c r="K11" s="95">
        <v>2</v>
      </c>
      <c r="L11" s="78">
        <v>2.34</v>
      </c>
      <c r="M11" s="79">
        <v>0</v>
      </c>
      <c r="N11" s="92">
        <f>O11-L11</f>
        <v>-12.48</v>
      </c>
      <c r="O11" s="80">
        <v>-10.14</v>
      </c>
      <c r="P11" s="20">
        <v>1</v>
      </c>
      <c r="Q11" s="81">
        <f>F11+L11</f>
        <v>4.54</v>
      </c>
      <c r="R11" s="93">
        <f>G11+M11</f>
        <v>30</v>
      </c>
      <c r="S11" s="82">
        <f>I11+O11</f>
        <v>-7.140000000000001</v>
      </c>
      <c r="T11" s="45">
        <f>J11+P11</f>
        <v>11</v>
      </c>
      <c r="U11" s="62"/>
      <c r="V11" s="46"/>
      <c r="W11" s="47">
        <f>T11+U11+V11</f>
        <v>11</v>
      </c>
      <c r="AB11" s="169"/>
    </row>
    <row r="12" spans="1:28" ht="17.25" customHeight="1">
      <c r="A12" s="7">
        <v>12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>
        <v>1</v>
      </c>
      <c r="F12" s="78">
        <v>0.72</v>
      </c>
      <c r="G12" s="79">
        <v>26</v>
      </c>
      <c r="H12" s="92">
        <f>I12-F12</f>
        <v>-0.96</v>
      </c>
      <c r="I12" s="80">
        <v>-0.24</v>
      </c>
      <c r="J12" s="20">
        <v>6</v>
      </c>
      <c r="K12" s="95">
        <v>3</v>
      </c>
      <c r="L12" s="78">
        <v>0.22</v>
      </c>
      <c r="M12" s="79">
        <v>0</v>
      </c>
      <c r="N12" s="92">
        <f>O12-L12</f>
        <v>-4</v>
      </c>
      <c r="O12" s="80">
        <v>-3.78</v>
      </c>
      <c r="P12" s="20">
        <v>6</v>
      </c>
      <c r="Q12" s="81">
        <f>F12+L12</f>
        <v>0.94</v>
      </c>
      <c r="R12" s="93">
        <f>G12+M12</f>
        <v>26</v>
      </c>
      <c r="S12" s="82">
        <f>I12+O12</f>
        <v>-4.02</v>
      </c>
      <c r="T12" s="45">
        <f>J12+P12</f>
        <v>12</v>
      </c>
      <c r="U12" s="62"/>
      <c r="V12" s="46"/>
      <c r="W12" s="47">
        <f>T12+U12+V12</f>
        <v>12</v>
      </c>
      <c r="AB12" s="169"/>
    </row>
    <row r="13" spans="1:28" ht="17.25" customHeight="1">
      <c r="A13" s="7">
        <v>17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>I13-F13</f>
        <v>0</v>
      </c>
      <c r="I13" s="80"/>
      <c r="J13" s="20"/>
      <c r="K13" s="95"/>
      <c r="L13" s="78"/>
      <c r="M13" s="79"/>
      <c r="N13" s="92">
        <f>O13-L13</f>
        <v>0</v>
      </c>
      <c r="O13" s="80"/>
      <c r="P13" s="20"/>
      <c r="Q13" s="81">
        <f>F13+L13</f>
        <v>0</v>
      </c>
      <c r="R13" s="93">
        <f>G13+M13</f>
        <v>0</v>
      </c>
      <c r="S13" s="82">
        <f>I13+O13</f>
        <v>0</v>
      </c>
      <c r="T13" s="45">
        <f>J13+P13</f>
        <v>0</v>
      </c>
      <c r="U13" s="62"/>
      <c r="V13" s="46"/>
      <c r="W13" s="173" t="s">
        <v>130</v>
      </c>
      <c r="AB13" s="169"/>
    </row>
    <row r="14" spans="1:23" ht="17.25" customHeight="1">
      <c r="A14" s="7">
        <v>18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>I14-F14</f>
        <v>0</v>
      </c>
      <c r="I14" s="80"/>
      <c r="J14" s="20"/>
      <c r="K14" s="95"/>
      <c r="L14" s="78"/>
      <c r="M14" s="79"/>
      <c r="N14" s="92">
        <f>O14-L14</f>
        <v>0</v>
      </c>
      <c r="O14" s="80"/>
      <c r="P14" s="20"/>
      <c r="Q14" s="81">
        <f>F14+L14</f>
        <v>0</v>
      </c>
      <c r="R14" s="93">
        <f>G14+M14</f>
        <v>0</v>
      </c>
      <c r="S14" s="82">
        <f>I14+O14</f>
        <v>0</v>
      </c>
      <c r="T14" s="45">
        <f>J14+P14</f>
        <v>0</v>
      </c>
      <c r="U14" s="62"/>
      <c r="V14" s="46"/>
      <c r="W14" s="173" t="s">
        <v>130</v>
      </c>
    </row>
    <row r="15" spans="1:23" ht="17.25" customHeight="1">
      <c r="A15" s="7">
        <v>19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>I15-F15</f>
        <v>0</v>
      </c>
      <c r="I15" s="80"/>
      <c r="J15" s="20"/>
      <c r="K15" s="95"/>
      <c r="L15" s="78"/>
      <c r="M15" s="79"/>
      <c r="N15" s="92">
        <f>O15-L15</f>
        <v>0</v>
      </c>
      <c r="O15" s="80"/>
      <c r="P15" s="20"/>
      <c r="Q15" s="81">
        <f>F15+L15</f>
        <v>0</v>
      </c>
      <c r="R15" s="93">
        <f>G15+M15</f>
        <v>0</v>
      </c>
      <c r="S15" s="82">
        <f>I15+O15</f>
        <v>0</v>
      </c>
      <c r="T15" s="45">
        <f>J15+P15</f>
        <v>0</v>
      </c>
      <c r="U15" s="62"/>
      <c r="V15" s="46"/>
      <c r="W15" s="173" t="s">
        <v>130</v>
      </c>
    </row>
    <row r="16" spans="1:23" ht="17.25" customHeight="1">
      <c r="A16" s="7">
        <v>20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>I16-F16</f>
        <v>0</v>
      </c>
      <c r="I16" s="80"/>
      <c r="J16" s="20"/>
      <c r="K16" s="95"/>
      <c r="L16" s="78"/>
      <c r="M16" s="79"/>
      <c r="N16" s="92">
        <f>O16-L16</f>
        <v>0</v>
      </c>
      <c r="O16" s="80"/>
      <c r="P16" s="20"/>
      <c r="Q16" s="81">
        <f>F16+L16</f>
        <v>0</v>
      </c>
      <c r="R16" s="93">
        <f>G16+M16</f>
        <v>0</v>
      </c>
      <c r="S16" s="82">
        <f>I16+O16</f>
        <v>0</v>
      </c>
      <c r="T16" s="45">
        <f>J16+P16</f>
        <v>0</v>
      </c>
      <c r="U16" s="62"/>
      <c r="V16" s="46"/>
      <c r="W16" s="173" t="s">
        <v>130</v>
      </c>
    </row>
    <row r="17" spans="1:23" ht="17.25" customHeight="1">
      <c r="A17" s="7">
        <v>21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>I17-F17</f>
        <v>0</v>
      </c>
      <c r="I17" s="80"/>
      <c r="J17" s="20"/>
      <c r="K17" s="95"/>
      <c r="L17" s="78"/>
      <c r="M17" s="79"/>
      <c r="N17" s="92">
        <f>O17-L17</f>
        <v>0</v>
      </c>
      <c r="O17" s="80"/>
      <c r="P17" s="20"/>
      <c r="Q17" s="81">
        <f>F17+L17</f>
        <v>0</v>
      </c>
      <c r="R17" s="93">
        <f>G17+M17</f>
        <v>0</v>
      </c>
      <c r="S17" s="82">
        <f>I17+O17</f>
        <v>0</v>
      </c>
      <c r="T17" s="45">
        <f>J17+P17</f>
        <v>0</v>
      </c>
      <c r="U17" s="62"/>
      <c r="V17" s="46"/>
      <c r="W17" s="173" t="s">
        <v>130</v>
      </c>
    </row>
    <row r="18" spans="1:23" ht="17.25" customHeight="1">
      <c r="A18" s="7">
        <v>2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>
        <v>2</v>
      </c>
      <c r="F18" s="78">
        <v>1.04</v>
      </c>
      <c r="G18" s="79">
        <v>54</v>
      </c>
      <c r="H18" s="92">
        <f>I18-F18</f>
        <v>2.84</v>
      </c>
      <c r="I18" s="80">
        <v>3.88</v>
      </c>
      <c r="J18" s="20">
        <v>11</v>
      </c>
      <c r="K18" s="95">
        <v>2</v>
      </c>
      <c r="L18" s="78">
        <v>-2.02</v>
      </c>
      <c r="M18" s="79">
        <v>148</v>
      </c>
      <c r="N18" s="92">
        <f>O18-L18</f>
        <v>11.2</v>
      </c>
      <c r="O18" s="80">
        <v>9.18</v>
      </c>
      <c r="P18" s="20">
        <v>13</v>
      </c>
      <c r="Q18" s="81">
        <f>F18+L18</f>
        <v>-0.98</v>
      </c>
      <c r="R18" s="93">
        <f>G18+M18</f>
        <v>202</v>
      </c>
      <c r="S18" s="82">
        <f>I18+O18</f>
        <v>13.059999999999999</v>
      </c>
      <c r="T18" s="45">
        <f>J18+P18</f>
        <v>24</v>
      </c>
      <c r="U18" s="62">
        <v>2</v>
      </c>
      <c r="V18" s="46"/>
      <c r="W18" s="47">
        <f>T18+U18+V18</f>
        <v>26</v>
      </c>
    </row>
    <row r="19" spans="1:23" ht="17.25" customHeight="1">
      <c r="A19" s="7">
        <v>22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>I19-F19</f>
        <v>0</v>
      </c>
      <c r="I19" s="80"/>
      <c r="J19" s="20"/>
      <c r="K19" s="95"/>
      <c r="L19" s="78"/>
      <c r="M19" s="79"/>
      <c r="N19" s="92">
        <f>O19-L19</f>
        <v>0</v>
      </c>
      <c r="O19" s="80"/>
      <c r="P19" s="20"/>
      <c r="Q19" s="81">
        <f>F19+L19</f>
        <v>0</v>
      </c>
      <c r="R19" s="93">
        <f>G19+M19</f>
        <v>0</v>
      </c>
      <c r="S19" s="82">
        <f>I19+O19</f>
        <v>0</v>
      </c>
      <c r="T19" s="45">
        <f>J19+P19</f>
        <v>0</v>
      </c>
      <c r="U19" s="62"/>
      <c r="V19" s="46"/>
      <c r="W19" s="173" t="s">
        <v>130</v>
      </c>
    </row>
    <row r="20" spans="1:23" ht="17.25" customHeight="1">
      <c r="A20" s="7">
        <v>14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>
        <v>2</v>
      </c>
      <c r="F20" s="78">
        <v>-15.64</v>
      </c>
      <c r="G20" s="79">
        <v>66</v>
      </c>
      <c r="H20" s="92">
        <f>I20-F20</f>
        <v>4.76</v>
      </c>
      <c r="I20" s="80">
        <v>-10.88</v>
      </c>
      <c r="J20" s="20">
        <v>2</v>
      </c>
      <c r="K20" s="95">
        <v>4</v>
      </c>
      <c r="L20" s="78">
        <v>3.72</v>
      </c>
      <c r="M20" s="79">
        <v>5</v>
      </c>
      <c r="N20" s="92">
        <f>O20-L20</f>
        <v>-6.32</v>
      </c>
      <c r="O20" s="80">
        <v>-2.6</v>
      </c>
      <c r="P20" s="20">
        <v>8</v>
      </c>
      <c r="Q20" s="81">
        <f>F20+L20</f>
        <v>-11.92</v>
      </c>
      <c r="R20" s="93">
        <f>G20+M20</f>
        <v>71</v>
      </c>
      <c r="S20" s="82">
        <f>I20+O20</f>
        <v>-13.48</v>
      </c>
      <c r="T20" s="45">
        <f>J20+P20</f>
        <v>10</v>
      </c>
      <c r="U20" s="62"/>
      <c r="V20" s="46"/>
      <c r="W20" s="47">
        <f>T20+U20+V20</f>
        <v>10</v>
      </c>
    </row>
    <row r="21" spans="1:23" ht="17.25" customHeight="1">
      <c r="A21" s="7">
        <v>9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>
        <v>1</v>
      </c>
      <c r="F21" s="78">
        <v>-5.6</v>
      </c>
      <c r="G21" s="79">
        <v>0</v>
      </c>
      <c r="H21" s="92">
        <f>I21-F21</f>
        <v>-4.08</v>
      </c>
      <c r="I21" s="80">
        <v>-9.68</v>
      </c>
      <c r="J21" s="20">
        <v>3</v>
      </c>
      <c r="K21" s="95">
        <v>4</v>
      </c>
      <c r="L21" s="78">
        <v>-0.14</v>
      </c>
      <c r="M21" s="79">
        <v>118</v>
      </c>
      <c r="N21" s="92">
        <f>O21-L21</f>
        <v>7.239999999999999</v>
      </c>
      <c r="O21" s="80">
        <v>7.1</v>
      </c>
      <c r="P21" s="20">
        <v>12</v>
      </c>
      <c r="Q21" s="81">
        <f>F21+L21</f>
        <v>-5.739999999999999</v>
      </c>
      <c r="R21" s="93">
        <f>G21+M21</f>
        <v>118</v>
      </c>
      <c r="S21" s="82">
        <f>I21+O21</f>
        <v>-2.58</v>
      </c>
      <c r="T21" s="45">
        <f>J21+P21</f>
        <v>15</v>
      </c>
      <c r="U21" s="62"/>
      <c r="V21" s="46"/>
      <c r="W21" s="47">
        <f>T21+U21+V21</f>
        <v>15</v>
      </c>
    </row>
    <row r="22" spans="1:23" ht="17.25" customHeight="1">
      <c r="A22" s="7">
        <v>23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>I22-F22</f>
        <v>0</v>
      </c>
      <c r="I22" s="80"/>
      <c r="J22" s="20"/>
      <c r="K22" s="95"/>
      <c r="L22" s="78"/>
      <c r="M22" s="79"/>
      <c r="N22" s="92">
        <f>O22-L22</f>
        <v>0</v>
      </c>
      <c r="O22" s="80"/>
      <c r="P22" s="20"/>
      <c r="Q22" s="81">
        <f>F22+L22</f>
        <v>0</v>
      </c>
      <c r="R22" s="93">
        <f>G22+M22</f>
        <v>0</v>
      </c>
      <c r="S22" s="82">
        <f>I22+O22</f>
        <v>0</v>
      </c>
      <c r="T22" s="45">
        <f>J22+P22</f>
        <v>0</v>
      </c>
      <c r="U22" s="62"/>
      <c r="V22" s="46"/>
      <c r="W22" s="173" t="s">
        <v>130</v>
      </c>
    </row>
    <row r="23" spans="1:23" ht="17.25" customHeight="1">
      <c r="A23" s="7">
        <v>24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>I23-F23</f>
        <v>0</v>
      </c>
      <c r="I23" s="80"/>
      <c r="J23" s="20"/>
      <c r="K23" s="95"/>
      <c r="L23" s="78"/>
      <c r="M23" s="79"/>
      <c r="N23" s="92">
        <f>O23-L23</f>
        <v>0</v>
      </c>
      <c r="O23" s="80"/>
      <c r="P23" s="20"/>
      <c r="Q23" s="81">
        <f>F23+L23</f>
        <v>0</v>
      </c>
      <c r="R23" s="93">
        <f>G23+M23</f>
        <v>0</v>
      </c>
      <c r="S23" s="82">
        <f>I23+O23</f>
        <v>0</v>
      </c>
      <c r="T23" s="45">
        <f>J23+P23</f>
        <v>0</v>
      </c>
      <c r="U23" s="62"/>
      <c r="V23" s="46"/>
      <c r="W23" s="173" t="s">
        <v>130</v>
      </c>
    </row>
    <row r="24" spans="1:23" ht="17.25" customHeight="1">
      <c r="A24" s="7">
        <v>25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>I24-F24</f>
        <v>0</v>
      </c>
      <c r="I24" s="80"/>
      <c r="J24" s="20"/>
      <c r="K24" s="95"/>
      <c r="L24" s="78"/>
      <c r="M24" s="79"/>
      <c r="N24" s="92">
        <f>O24-L24</f>
        <v>0</v>
      </c>
      <c r="O24" s="80"/>
      <c r="P24" s="20"/>
      <c r="Q24" s="81">
        <f>F24+L24</f>
        <v>0</v>
      </c>
      <c r="R24" s="93">
        <f>G24+M24</f>
        <v>0</v>
      </c>
      <c r="S24" s="82">
        <f>I24+O24</f>
        <v>0</v>
      </c>
      <c r="T24" s="45">
        <f>J24+P24</f>
        <v>0</v>
      </c>
      <c r="U24" s="62"/>
      <c r="V24" s="46"/>
      <c r="W24" s="173" t="s">
        <v>130</v>
      </c>
    </row>
    <row r="25" spans="1:23" ht="17.25" customHeight="1">
      <c r="A25" s="7">
        <v>26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>I25-F25</f>
        <v>0</v>
      </c>
      <c r="I25" s="80"/>
      <c r="J25" s="20"/>
      <c r="K25" s="95"/>
      <c r="L25" s="78"/>
      <c r="M25" s="79"/>
      <c r="N25" s="92">
        <f>O25-L25</f>
        <v>0</v>
      </c>
      <c r="O25" s="80"/>
      <c r="P25" s="20"/>
      <c r="Q25" s="81">
        <f>F25+L25</f>
        <v>0</v>
      </c>
      <c r="R25" s="93">
        <f>G25+M25</f>
        <v>0</v>
      </c>
      <c r="S25" s="82">
        <f>I25+O25</f>
        <v>0</v>
      </c>
      <c r="T25" s="45">
        <f>J25+P25</f>
        <v>0</v>
      </c>
      <c r="U25" s="62"/>
      <c r="V25" s="46"/>
      <c r="W25" s="173" t="s">
        <v>130</v>
      </c>
    </row>
    <row r="26" spans="1:23" ht="17.25" customHeight="1">
      <c r="A26" s="7">
        <v>27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>I26-F26</f>
        <v>0</v>
      </c>
      <c r="I26" s="80"/>
      <c r="J26" s="20"/>
      <c r="K26" s="95"/>
      <c r="L26" s="78"/>
      <c r="M26" s="79"/>
      <c r="N26" s="92">
        <f>O26-L26</f>
        <v>0</v>
      </c>
      <c r="O26" s="80"/>
      <c r="P26" s="20"/>
      <c r="Q26" s="81">
        <f>F26+L26</f>
        <v>0</v>
      </c>
      <c r="R26" s="93">
        <f>G26+M26</f>
        <v>0</v>
      </c>
      <c r="S26" s="82">
        <f>I26+O26</f>
        <v>0</v>
      </c>
      <c r="T26" s="45">
        <f>J26+P26</f>
        <v>0</v>
      </c>
      <c r="U26" s="62"/>
      <c r="V26" s="46"/>
      <c r="W26" s="173" t="s">
        <v>130</v>
      </c>
    </row>
    <row r="27" spans="1:23" ht="17.25" customHeight="1">
      <c r="A27" s="7">
        <v>11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>
        <v>4</v>
      </c>
      <c r="F27" s="78">
        <v>4.82</v>
      </c>
      <c r="G27" s="79">
        <v>36</v>
      </c>
      <c r="H27" s="92">
        <f>I27-F27</f>
        <v>-4.760000000000001</v>
      </c>
      <c r="I27" s="80">
        <v>0.06</v>
      </c>
      <c r="J27" s="20">
        <v>7</v>
      </c>
      <c r="K27" s="95">
        <v>3</v>
      </c>
      <c r="L27" s="78">
        <v>-8.3</v>
      </c>
      <c r="M27" s="79">
        <v>52</v>
      </c>
      <c r="N27" s="92">
        <f>O27-L27</f>
        <v>4.32</v>
      </c>
      <c r="O27" s="80">
        <v>-3.98</v>
      </c>
      <c r="P27" s="20">
        <v>5</v>
      </c>
      <c r="Q27" s="81">
        <f>F27+L27</f>
        <v>-3.4800000000000004</v>
      </c>
      <c r="R27" s="93">
        <f>G27+M27</f>
        <v>88</v>
      </c>
      <c r="S27" s="82">
        <f>I27+O27</f>
        <v>-3.92</v>
      </c>
      <c r="T27" s="45">
        <f>J27+P27</f>
        <v>12</v>
      </c>
      <c r="U27" s="62"/>
      <c r="V27" s="46"/>
      <c r="W27" s="47">
        <f>T27+U27+V27</f>
        <v>12</v>
      </c>
    </row>
    <row r="28" spans="1:23" ht="17.25" customHeight="1">
      <c r="A28" s="7">
        <v>28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>I28-F28</f>
        <v>0</v>
      </c>
      <c r="I28" s="80"/>
      <c r="J28" s="20"/>
      <c r="K28" s="95"/>
      <c r="L28" s="78"/>
      <c r="M28" s="79"/>
      <c r="N28" s="92">
        <f>O28-L28</f>
        <v>0</v>
      </c>
      <c r="O28" s="80"/>
      <c r="P28" s="20"/>
      <c r="Q28" s="81">
        <f>F28+L28</f>
        <v>0</v>
      </c>
      <c r="R28" s="93">
        <f>G28+M28</f>
        <v>0</v>
      </c>
      <c r="S28" s="82">
        <f>I28+O28</f>
        <v>0</v>
      </c>
      <c r="T28" s="45">
        <f>J28+P28</f>
        <v>0</v>
      </c>
      <c r="U28" s="62"/>
      <c r="V28" s="46"/>
      <c r="W28" s="173" t="s">
        <v>130</v>
      </c>
    </row>
    <row r="29" spans="1:23" ht="17.25" customHeight="1">
      <c r="A29" s="7">
        <v>15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>
        <v>3</v>
      </c>
      <c r="F29" s="78">
        <v>-18.52</v>
      </c>
      <c r="G29" s="79">
        <v>5</v>
      </c>
      <c r="H29" s="92">
        <f>I29-F29</f>
        <v>-3.1999999999999993</v>
      </c>
      <c r="I29" s="80">
        <v>-21.72</v>
      </c>
      <c r="J29" s="20">
        <v>1</v>
      </c>
      <c r="K29" s="95">
        <v>4</v>
      </c>
      <c r="L29" s="78">
        <v>-3.58</v>
      </c>
      <c r="M29" s="79">
        <v>50</v>
      </c>
      <c r="N29" s="92">
        <f>O29-L29</f>
        <v>-0.9199999999999999</v>
      </c>
      <c r="O29" s="80">
        <v>-4.5</v>
      </c>
      <c r="P29" s="20">
        <v>4</v>
      </c>
      <c r="Q29" s="81">
        <f>F29+L29</f>
        <v>-22.1</v>
      </c>
      <c r="R29" s="93">
        <f>G29+M29</f>
        <v>55</v>
      </c>
      <c r="S29" s="82">
        <f>I29+O29</f>
        <v>-26.22</v>
      </c>
      <c r="T29" s="45">
        <f>J29+P29</f>
        <v>5</v>
      </c>
      <c r="U29" s="62"/>
      <c r="V29" s="46"/>
      <c r="W29" s="47">
        <f>T29+U29+V29</f>
        <v>5</v>
      </c>
    </row>
    <row r="30" spans="1:23" ht="17.25" customHeight="1">
      <c r="A30" s="7">
        <v>29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>I30-F30</f>
        <v>0</v>
      </c>
      <c r="I30" s="80"/>
      <c r="J30" s="20"/>
      <c r="K30" s="95"/>
      <c r="L30" s="78"/>
      <c r="M30" s="79"/>
      <c r="N30" s="92">
        <f>O30-L30</f>
        <v>0</v>
      </c>
      <c r="O30" s="80"/>
      <c r="P30" s="20"/>
      <c r="Q30" s="81">
        <f>F30+L30</f>
        <v>0</v>
      </c>
      <c r="R30" s="93">
        <f>G30+M30</f>
        <v>0</v>
      </c>
      <c r="S30" s="82">
        <f>I30+O30</f>
        <v>0</v>
      </c>
      <c r="T30" s="45">
        <f>J30+P30</f>
        <v>0</v>
      </c>
      <c r="U30" s="62"/>
      <c r="V30" s="46"/>
      <c r="W30" s="173" t="s">
        <v>130</v>
      </c>
    </row>
    <row r="31" spans="1:23" ht="17.25" customHeight="1">
      <c r="A31" s="7">
        <v>30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>I31-F31</f>
        <v>0</v>
      </c>
      <c r="I31" s="80"/>
      <c r="J31" s="20"/>
      <c r="K31" s="95"/>
      <c r="L31" s="78"/>
      <c r="M31" s="79"/>
      <c r="N31" s="92">
        <f>O31-L31</f>
        <v>0</v>
      </c>
      <c r="O31" s="80"/>
      <c r="P31" s="20"/>
      <c r="Q31" s="81">
        <f>F31+L31</f>
        <v>0</v>
      </c>
      <c r="R31" s="93">
        <f>G31+M31</f>
        <v>0</v>
      </c>
      <c r="S31" s="82">
        <f>I31+O31</f>
        <v>0</v>
      </c>
      <c r="T31" s="45">
        <f>J31+P31</f>
        <v>0</v>
      </c>
      <c r="U31" s="62"/>
      <c r="V31" s="46"/>
      <c r="W31" s="173" t="s">
        <v>130</v>
      </c>
    </row>
    <row r="32" spans="1:23" ht="17.25" customHeight="1">
      <c r="A32" s="7">
        <v>1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>
        <v>3</v>
      </c>
      <c r="F32" s="78">
        <v>15.4</v>
      </c>
      <c r="G32" s="79">
        <v>36</v>
      </c>
      <c r="H32" s="92">
        <f>I32-F32</f>
        <v>1.7599999999999998</v>
      </c>
      <c r="I32" s="80">
        <v>17.16</v>
      </c>
      <c r="J32" s="20">
        <v>15</v>
      </c>
      <c r="K32" s="95">
        <v>1</v>
      </c>
      <c r="L32" s="78">
        <v>6.82</v>
      </c>
      <c r="M32" s="79">
        <v>84</v>
      </c>
      <c r="N32" s="92">
        <f>O32-L32</f>
        <v>7.959999999999999</v>
      </c>
      <c r="O32" s="80">
        <v>14.78</v>
      </c>
      <c r="P32" s="20">
        <v>15</v>
      </c>
      <c r="Q32" s="81">
        <f>F32+L32</f>
        <v>22.22</v>
      </c>
      <c r="R32" s="93">
        <f>G32+M32</f>
        <v>120</v>
      </c>
      <c r="S32" s="82">
        <f>I32+O32</f>
        <v>31.939999999999998</v>
      </c>
      <c r="T32" s="45">
        <f>J32+P32</f>
        <v>30</v>
      </c>
      <c r="U32" s="62">
        <v>3</v>
      </c>
      <c r="V32" s="46">
        <v>3</v>
      </c>
      <c r="W32" s="174">
        <f>T32+U32+V32</f>
        <v>36</v>
      </c>
    </row>
    <row r="33" spans="1:23" ht="17.25" customHeight="1">
      <c r="A33" s="7">
        <v>6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>
        <v>4</v>
      </c>
      <c r="F33" s="78">
        <v>2.32</v>
      </c>
      <c r="G33" s="79">
        <v>52</v>
      </c>
      <c r="H33" s="92">
        <f>I33-F33</f>
        <v>-2.1999999999999997</v>
      </c>
      <c r="I33" s="80">
        <v>0.12</v>
      </c>
      <c r="J33" s="20">
        <v>8</v>
      </c>
      <c r="K33" s="95">
        <v>2</v>
      </c>
      <c r="L33" s="78">
        <v>-10.5</v>
      </c>
      <c r="M33" s="79">
        <v>140</v>
      </c>
      <c r="N33" s="92">
        <f>O33-L33</f>
        <v>9.92</v>
      </c>
      <c r="O33" s="80">
        <v>-0.58</v>
      </c>
      <c r="P33" s="20">
        <v>10</v>
      </c>
      <c r="Q33" s="81">
        <f>F33+L33</f>
        <v>-8.18</v>
      </c>
      <c r="R33" s="93">
        <f>G33+M33</f>
        <v>192</v>
      </c>
      <c r="S33" s="82">
        <f>I33+O33</f>
        <v>-0.45999999999999996</v>
      </c>
      <c r="T33" s="45">
        <f>J33+P33</f>
        <v>18</v>
      </c>
      <c r="U33" s="62"/>
      <c r="V33" s="46"/>
      <c r="W33" s="47">
        <f>T33+U33+V33</f>
        <v>18</v>
      </c>
    </row>
    <row r="34" spans="1:23" ht="17.25" customHeight="1">
      <c r="A34" s="7">
        <v>31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>I34-F34</f>
        <v>0</v>
      </c>
      <c r="I34" s="80"/>
      <c r="J34" s="20"/>
      <c r="K34" s="95"/>
      <c r="L34" s="78"/>
      <c r="M34" s="79"/>
      <c r="N34" s="92">
        <f>O34-L34</f>
        <v>0</v>
      </c>
      <c r="O34" s="80"/>
      <c r="P34" s="20"/>
      <c r="Q34" s="81">
        <f>F34+L34</f>
        <v>0</v>
      </c>
      <c r="R34" s="93">
        <f>G34+M34</f>
        <v>0</v>
      </c>
      <c r="S34" s="82">
        <f>I34+O34</f>
        <v>0</v>
      </c>
      <c r="T34" s="45">
        <f>J34+P34</f>
        <v>0</v>
      </c>
      <c r="U34" s="62"/>
      <c r="V34" s="46"/>
      <c r="W34" s="173" t="s">
        <v>130</v>
      </c>
    </row>
    <row r="35" spans="1:23" ht="17.25" customHeight="1">
      <c r="A35" s="7">
        <v>32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>I35-F35</f>
        <v>0</v>
      </c>
      <c r="I35" s="80"/>
      <c r="J35" s="20"/>
      <c r="K35" s="95"/>
      <c r="L35" s="78"/>
      <c r="M35" s="79"/>
      <c r="N35" s="92">
        <f>O35-L35</f>
        <v>0</v>
      </c>
      <c r="O35" s="80"/>
      <c r="P35" s="20"/>
      <c r="Q35" s="81">
        <f>F35+L35</f>
        <v>0</v>
      </c>
      <c r="R35" s="93">
        <f>G35+M35</f>
        <v>0</v>
      </c>
      <c r="S35" s="82">
        <f>I35+O35</f>
        <v>0</v>
      </c>
      <c r="T35" s="45">
        <f>J35+P35</f>
        <v>0</v>
      </c>
      <c r="U35" s="62"/>
      <c r="V35" s="46"/>
      <c r="W35" s="173" t="s">
        <v>130</v>
      </c>
    </row>
    <row r="36" spans="1:23" ht="17.25" customHeight="1">
      <c r="A36" s="7">
        <v>5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>
        <v>4</v>
      </c>
      <c r="F36" s="78">
        <v>-1.48</v>
      </c>
      <c r="G36" s="79">
        <v>45</v>
      </c>
      <c r="H36" s="92">
        <f>I36-F36</f>
        <v>-3.32</v>
      </c>
      <c r="I36" s="80">
        <v>-4.8</v>
      </c>
      <c r="J36" s="20">
        <v>4</v>
      </c>
      <c r="K36" s="95">
        <v>3</v>
      </c>
      <c r="L36" s="78">
        <v>8.24</v>
      </c>
      <c r="M36" s="79">
        <v>38</v>
      </c>
      <c r="N36" s="92">
        <f>O36-L36</f>
        <v>2.08</v>
      </c>
      <c r="O36" s="80">
        <v>10.32</v>
      </c>
      <c r="P36" s="20">
        <v>14</v>
      </c>
      <c r="Q36" s="81">
        <f>F36+L36</f>
        <v>6.76</v>
      </c>
      <c r="R36" s="93">
        <f>G36+M36</f>
        <v>83</v>
      </c>
      <c r="S36" s="82">
        <f>I36+O36</f>
        <v>5.5200000000000005</v>
      </c>
      <c r="T36" s="45">
        <f>J36+P36</f>
        <v>18</v>
      </c>
      <c r="U36" s="62"/>
      <c r="V36" s="46">
        <v>2</v>
      </c>
      <c r="W36" s="47">
        <f>T36+U36+V36</f>
        <v>20</v>
      </c>
    </row>
    <row r="37" spans="1:23" ht="17.25" customHeight="1">
      <c r="A37" s="7">
        <v>4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>
        <v>4</v>
      </c>
      <c r="F37" s="78">
        <v>-5.66</v>
      </c>
      <c r="G37" s="79">
        <v>130</v>
      </c>
      <c r="H37" s="92">
        <f>I37-F37</f>
        <v>10.280000000000001</v>
      </c>
      <c r="I37" s="80">
        <v>4.62</v>
      </c>
      <c r="J37" s="20">
        <v>12</v>
      </c>
      <c r="K37" s="95">
        <v>1</v>
      </c>
      <c r="L37" s="78">
        <v>-2.02</v>
      </c>
      <c r="M37" s="79">
        <v>26</v>
      </c>
      <c r="N37" s="92">
        <f>O37-L37</f>
        <v>-1.3199999999999998</v>
      </c>
      <c r="O37" s="80">
        <v>-3.34</v>
      </c>
      <c r="P37" s="20">
        <v>7</v>
      </c>
      <c r="Q37" s="81">
        <f>F37+L37</f>
        <v>-7.68</v>
      </c>
      <c r="R37" s="93">
        <f>G37+M37</f>
        <v>156</v>
      </c>
      <c r="S37" s="82">
        <f>I37+O37</f>
        <v>1.2800000000000002</v>
      </c>
      <c r="T37" s="45">
        <f>J37+P37</f>
        <v>19</v>
      </c>
      <c r="U37" s="62"/>
      <c r="V37" s="46"/>
      <c r="W37" s="47">
        <f>T37+U37+V37</f>
        <v>19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>I38-F38</f>
        <v>0</v>
      </c>
      <c r="I38" s="80"/>
      <c r="J38" s="20"/>
      <c r="K38" s="95"/>
      <c r="L38" s="78"/>
      <c r="M38" s="79"/>
      <c r="N38" s="92">
        <f>O38-L38</f>
        <v>0</v>
      </c>
      <c r="O38" s="80"/>
      <c r="P38" s="20"/>
      <c r="Q38" s="81">
        <f>F38+L38</f>
        <v>0</v>
      </c>
      <c r="R38" s="93">
        <f>G38+M38</f>
        <v>0</v>
      </c>
      <c r="S38" s="82">
        <f>I38+O38</f>
        <v>0</v>
      </c>
      <c r="T38" s="45">
        <f>J38+P38</f>
        <v>0</v>
      </c>
      <c r="U38" s="62"/>
      <c r="V38" s="46"/>
      <c r="W38" s="173" t="s">
        <v>130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>I39-F39</f>
        <v>0</v>
      </c>
      <c r="I39" s="80"/>
      <c r="J39" s="20"/>
      <c r="K39" s="95"/>
      <c r="L39" s="78"/>
      <c r="M39" s="79"/>
      <c r="N39" s="92">
        <f>O39-L39</f>
        <v>0</v>
      </c>
      <c r="O39" s="80"/>
      <c r="P39" s="20"/>
      <c r="Q39" s="81">
        <f>F39+L39</f>
        <v>0</v>
      </c>
      <c r="R39" s="93">
        <f>G39+M39</f>
        <v>0</v>
      </c>
      <c r="S39" s="82">
        <f>I39+O39</f>
        <v>0</v>
      </c>
      <c r="T39" s="45">
        <f>J39+P39</f>
        <v>0</v>
      </c>
      <c r="U39" s="62"/>
      <c r="V39" s="46"/>
      <c r="W39" s="173" t="s">
        <v>130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>I40-F40</f>
        <v>0</v>
      </c>
      <c r="I40" s="80"/>
      <c r="J40" s="20"/>
      <c r="K40" s="95"/>
      <c r="L40" s="78"/>
      <c r="M40" s="79"/>
      <c r="N40" s="92">
        <f>O40-L40</f>
        <v>0</v>
      </c>
      <c r="O40" s="80"/>
      <c r="P40" s="20"/>
      <c r="Q40" s="81">
        <f>F40+L40</f>
        <v>0</v>
      </c>
      <c r="R40" s="93">
        <f>G40+M40</f>
        <v>0</v>
      </c>
      <c r="S40" s="82">
        <f>I40+O40</f>
        <v>0</v>
      </c>
      <c r="T40" s="45">
        <f>J40+P40</f>
        <v>0</v>
      </c>
      <c r="U40" s="62"/>
      <c r="V40" s="46"/>
      <c r="W40" s="173" t="s">
        <v>130</v>
      </c>
    </row>
    <row r="41" spans="4:19" s="166" customFormat="1" ht="23.25" customHeight="1">
      <c r="D41" s="165" t="s">
        <v>46</v>
      </c>
      <c r="E41" s="164">
        <f>COUNTIF(E6:E40,"&gt;0")</f>
        <v>15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-1.3322676295501878E-15</v>
      </c>
      <c r="O41" s="167">
        <f>SUM(O6:O40)</f>
        <v>-3.552713678800501E-15</v>
      </c>
      <c r="P41" s="168"/>
      <c r="Q41" s="167">
        <f>SUM(Q6:Q40)</f>
        <v>-5.329070518200751E-15</v>
      </c>
      <c r="R41" s="168"/>
      <c r="S41" s="167">
        <f>SUM(S6:S40)</f>
        <v>-2.6645352591003757E-15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2:AB41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20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COUNTIF(E6:E20,"&gt;0")</f>
        <v>15</v>
      </c>
      <c r="F4" s="172">
        <f>SUM(F6:F20)</f>
        <v>0</v>
      </c>
      <c r="G4" s="197" t="s">
        <v>43</v>
      </c>
      <c r="H4" s="198"/>
      <c r="I4" s="198"/>
      <c r="J4" s="199"/>
      <c r="K4" s="97">
        <f>COUNTIF(K6:K20,"&gt;0")</f>
        <v>15</v>
      </c>
      <c r="L4" s="172">
        <f>SUM(L6:L20)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HRÁČI!C29</f>
        <v>127</v>
      </c>
      <c r="C6" s="49" t="str">
        <f>HRÁČI!D29</f>
        <v>Gavula</v>
      </c>
      <c r="D6" s="49">
        <f>HRÁČI!F29</f>
        <v>0</v>
      </c>
      <c r="E6" s="95">
        <v>3</v>
      </c>
      <c r="F6" s="78">
        <v>15.4</v>
      </c>
      <c r="G6" s="79">
        <v>36</v>
      </c>
      <c r="H6" s="92">
        <f>I6-F6</f>
        <v>1.7599999999999998</v>
      </c>
      <c r="I6" s="80">
        <v>17.16</v>
      </c>
      <c r="J6" s="20">
        <v>15</v>
      </c>
      <c r="K6" s="95">
        <v>1</v>
      </c>
      <c r="L6" s="78">
        <v>6.82</v>
      </c>
      <c r="M6" s="79">
        <v>84</v>
      </c>
      <c r="N6" s="92">
        <f>O6-L6</f>
        <v>7.959999999999999</v>
      </c>
      <c r="O6" s="80">
        <v>14.78</v>
      </c>
      <c r="P6" s="20">
        <v>15</v>
      </c>
      <c r="Q6" s="81">
        <f>F6+L6</f>
        <v>22.22</v>
      </c>
      <c r="R6" s="93">
        <f>G6+M6</f>
        <v>120</v>
      </c>
      <c r="S6" s="82">
        <f>I6+O6</f>
        <v>31.939999999999998</v>
      </c>
      <c r="T6" s="45">
        <f>J6+P6</f>
        <v>30</v>
      </c>
      <c r="U6" s="62">
        <v>3</v>
      </c>
      <c r="V6" s="46">
        <v>3</v>
      </c>
      <c r="W6" s="174">
        <f>T6+U6+V6</f>
        <v>36</v>
      </c>
      <c r="AB6" s="169"/>
    </row>
    <row r="7" spans="1:28" ht="17.25" customHeight="1">
      <c r="A7" s="7">
        <v>2</v>
      </c>
      <c r="B7" s="48">
        <f>HRÁČI!C15</f>
        <v>113</v>
      </c>
      <c r="C7" s="49" t="str">
        <f>HRÁČI!D15</f>
        <v>Danics</v>
      </c>
      <c r="D7" s="49">
        <f>HRÁČI!F15</f>
        <v>0</v>
      </c>
      <c r="E7" s="95">
        <v>2</v>
      </c>
      <c r="F7" s="78">
        <v>1.04</v>
      </c>
      <c r="G7" s="79">
        <v>54</v>
      </c>
      <c r="H7" s="92">
        <f>I7-F7</f>
        <v>2.84</v>
      </c>
      <c r="I7" s="80">
        <v>3.88</v>
      </c>
      <c r="J7" s="20">
        <v>11</v>
      </c>
      <c r="K7" s="95">
        <v>2</v>
      </c>
      <c r="L7" s="78">
        <v>-2.02</v>
      </c>
      <c r="M7" s="79">
        <v>148</v>
      </c>
      <c r="N7" s="92">
        <f>O7-L7</f>
        <v>11.2</v>
      </c>
      <c r="O7" s="80">
        <v>9.18</v>
      </c>
      <c r="P7" s="20">
        <v>13</v>
      </c>
      <c r="Q7" s="81">
        <f>F7+L7</f>
        <v>-0.98</v>
      </c>
      <c r="R7" s="93">
        <f>G7+M7</f>
        <v>202</v>
      </c>
      <c r="S7" s="82">
        <f>I7+O7</f>
        <v>13.059999999999999</v>
      </c>
      <c r="T7" s="45">
        <f>J7+P7</f>
        <v>24</v>
      </c>
      <c r="U7" s="62">
        <v>2</v>
      </c>
      <c r="V7" s="46"/>
      <c r="W7" s="47">
        <f>T7+U7+V7</f>
        <v>26</v>
      </c>
      <c r="AB7" s="169"/>
    </row>
    <row r="8" spans="1:28" ht="17.25" customHeight="1">
      <c r="A8" s="7">
        <v>3</v>
      </c>
      <c r="B8" s="48">
        <f>HRÁČI!C6</f>
        <v>104</v>
      </c>
      <c r="C8" s="49" t="str">
        <f>HRÁČI!D6</f>
        <v>Vavrík  </v>
      </c>
      <c r="D8" s="49" t="str">
        <f>HRÁČI!F6</f>
        <v>Iv4n Sr.</v>
      </c>
      <c r="E8" s="95">
        <v>3</v>
      </c>
      <c r="F8" s="78">
        <v>0.92</v>
      </c>
      <c r="G8" s="79">
        <v>29</v>
      </c>
      <c r="H8" s="92">
        <f>I8-F8</f>
        <v>0.64</v>
      </c>
      <c r="I8" s="80">
        <v>1.56</v>
      </c>
      <c r="J8" s="20">
        <v>9</v>
      </c>
      <c r="K8" s="95">
        <v>2</v>
      </c>
      <c r="L8" s="78">
        <v>10.18</v>
      </c>
      <c r="M8" s="79">
        <v>24</v>
      </c>
      <c r="N8" s="92">
        <f>O8-L8</f>
        <v>-8.64</v>
      </c>
      <c r="O8" s="80">
        <v>1.54</v>
      </c>
      <c r="P8" s="20">
        <v>11</v>
      </c>
      <c r="Q8" s="81">
        <f>F8+L8</f>
        <v>11.1</v>
      </c>
      <c r="R8" s="93">
        <f>G8+M8</f>
        <v>53</v>
      </c>
      <c r="S8" s="82">
        <f>I8+O8</f>
        <v>3.1</v>
      </c>
      <c r="T8" s="45">
        <f>J8+P8</f>
        <v>20</v>
      </c>
      <c r="U8" s="62">
        <v>1</v>
      </c>
      <c r="V8" s="46"/>
      <c r="W8" s="47">
        <f>T8+U8+V8</f>
        <v>21</v>
      </c>
      <c r="AB8" s="169"/>
    </row>
    <row r="9" spans="1:28" ht="17.25" customHeight="1">
      <c r="A9" s="7">
        <v>4</v>
      </c>
      <c r="B9" s="48">
        <f>HRÁČI!C34</f>
        <v>132</v>
      </c>
      <c r="C9" s="49" t="str">
        <f>HRÁČI!D34</f>
        <v>Mútala</v>
      </c>
      <c r="D9" s="49" t="str">
        <f>HRÁČI!F34</f>
        <v>Mutoli</v>
      </c>
      <c r="E9" s="95">
        <v>4</v>
      </c>
      <c r="F9" s="78">
        <v>-5.66</v>
      </c>
      <c r="G9" s="79">
        <v>130</v>
      </c>
      <c r="H9" s="92">
        <f>I9-F9</f>
        <v>10.280000000000001</v>
      </c>
      <c r="I9" s="80">
        <v>4.62</v>
      </c>
      <c r="J9" s="20">
        <v>12</v>
      </c>
      <c r="K9" s="95">
        <v>1</v>
      </c>
      <c r="L9" s="78">
        <v>-2.02</v>
      </c>
      <c r="M9" s="79">
        <v>26</v>
      </c>
      <c r="N9" s="92">
        <f>O9-L9</f>
        <v>-1.3199999999999998</v>
      </c>
      <c r="O9" s="80">
        <v>-3.34</v>
      </c>
      <c r="P9" s="20">
        <v>7</v>
      </c>
      <c r="Q9" s="81">
        <f>F9+L9</f>
        <v>-7.68</v>
      </c>
      <c r="R9" s="93">
        <f>G9+M9</f>
        <v>156</v>
      </c>
      <c r="S9" s="82">
        <f>I9+O9</f>
        <v>1.2800000000000002</v>
      </c>
      <c r="T9" s="45">
        <f>J9+P9</f>
        <v>19</v>
      </c>
      <c r="U9" s="62"/>
      <c r="V9" s="46"/>
      <c r="W9" s="47">
        <f>T9+U9+V9</f>
        <v>19</v>
      </c>
      <c r="AB9" s="169"/>
    </row>
    <row r="10" spans="1:28" ht="17.25" customHeight="1">
      <c r="A10" s="7">
        <v>5</v>
      </c>
      <c r="B10" s="48">
        <f>HRÁČI!C33</f>
        <v>131</v>
      </c>
      <c r="C10" s="49" t="str">
        <f>HRÁČI!D33</f>
        <v>Gregor</v>
      </c>
      <c r="D10" s="49">
        <f>HRÁČI!F33</f>
        <v>0</v>
      </c>
      <c r="E10" s="95">
        <v>4</v>
      </c>
      <c r="F10" s="78">
        <v>-1.48</v>
      </c>
      <c r="G10" s="79">
        <v>45</v>
      </c>
      <c r="H10" s="92">
        <f>I10-F10</f>
        <v>-3.32</v>
      </c>
      <c r="I10" s="80">
        <v>-4.8</v>
      </c>
      <c r="J10" s="20">
        <v>4</v>
      </c>
      <c r="K10" s="95">
        <v>3</v>
      </c>
      <c r="L10" s="78">
        <v>8.24</v>
      </c>
      <c r="M10" s="79">
        <v>38</v>
      </c>
      <c r="N10" s="92">
        <f>O10-L10</f>
        <v>2.08</v>
      </c>
      <c r="O10" s="80">
        <v>10.32</v>
      </c>
      <c r="P10" s="20">
        <v>14</v>
      </c>
      <c r="Q10" s="81">
        <f>F10+L10</f>
        <v>6.76</v>
      </c>
      <c r="R10" s="93">
        <f>G10+M10</f>
        <v>83</v>
      </c>
      <c r="S10" s="82">
        <f>I10+O10</f>
        <v>5.5200000000000005</v>
      </c>
      <c r="T10" s="45">
        <f>J10+P10</f>
        <v>18</v>
      </c>
      <c r="U10" s="62"/>
      <c r="V10" s="46">
        <v>2</v>
      </c>
      <c r="W10" s="47">
        <f>T10+U10+V10</f>
        <v>20</v>
      </c>
      <c r="AA10" s="18"/>
      <c r="AB10" s="169"/>
    </row>
    <row r="11" spans="1:28" ht="17.25" customHeight="1">
      <c r="A11" s="7">
        <v>6</v>
      </c>
      <c r="B11" s="48">
        <f>HRÁČI!C30</f>
        <v>128</v>
      </c>
      <c r="C11" s="49" t="str">
        <f>HRÁČI!D30</f>
        <v>Alfoldy</v>
      </c>
      <c r="D11" s="49">
        <f>HRÁČI!F30</f>
        <v>0</v>
      </c>
      <c r="E11" s="95">
        <v>4</v>
      </c>
      <c r="F11" s="78">
        <v>2.32</v>
      </c>
      <c r="G11" s="79">
        <v>52</v>
      </c>
      <c r="H11" s="92">
        <f>I11-F11</f>
        <v>-2.1999999999999997</v>
      </c>
      <c r="I11" s="80">
        <v>0.12</v>
      </c>
      <c r="J11" s="20">
        <v>8</v>
      </c>
      <c r="K11" s="95">
        <v>2</v>
      </c>
      <c r="L11" s="78">
        <v>-10.5</v>
      </c>
      <c r="M11" s="79">
        <v>140</v>
      </c>
      <c r="N11" s="92">
        <f>O11-L11</f>
        <v>9.92</v>
      </c>
      <c r="O11" s="80">
        <v>-0.58</v>
      </c>
      <c r="P11" s="20">
        <v>10</v>
      </c>
      <c r="Q11" s="81">
        <f>F11+L11</f>
        <v>-8.18</v>
      </c>
      <c r="R11" s="93">
        <f>G11+M11</f>
        <v>192</v>
      </c>
      <c r="S11" s="82">
        <f>I11+O11</f>
        <v>-0.45999999999999996</v>
      </c>
      <c r="T11" s="45">
        <f>J11+P11</f>
        <v>18</v>
      </c>
      <c r="U11" s="62"/>
      <c r="V11" s="46"/>
      <c r="W11" s="47">
        <f>T11+U11+V11</f>
        <v>18</v>
      </c>
      <c r="AB11" s="169"/>
    </row>
    <row r="12" spans="1:28" ht="17.25" customHeight="1">
      <c r="A12" s="7">
        <v>7</v>
      </c>
      <c r="B12" s="48">
        <f>HRÁČI!C5</f>
        <v>103</v>
      </c>
      <c r="C12" s="49" t="str">
        <f>HRÁČI!D5</f>
        <v>Kazimír </v>
      </c>
      <c r="D12" s="49">
        <f>HRÁČI!F5</f>
        <v>0</v>
      </c>
      <c r="E12" s="95">
        <v>2</v>
      </c>
      <c r="F12" s="78">
        <v>11.9</v>
      </c>
      <c r="G12" s="79">
        <v>18</v>
      </c>
      <c r="H12" s="92">
        <f>I12-F12</f>
        <v>-2.92</v>
      </c>
      <c r="I12" s="80">
        <v>8.98</v>
      </c>
      <c r="J12" s="20">
        <v>13</v>
      </c>
      <c r="K12" s="95">
        <v>1</v>
      </c>
      <c r="L12" s="78">
        <v>-2.9</v>
      </c>
      <c r="M12" s="79">
        <v>20</v>
      </c>
      <c r="N12" s="92">
        <f>O12-L12</f>
        <v>-2.28</v>
      </c>
      <c r="O12" s="80">
        <v>-5.18</v>
      </c>
      <c r="P12" s="20">
        <v>3</v>
      </c>
      <c r="Q12" s="81">
        <f>F12+L12</f>
        <v>9</v>
      </c>
      <c r="R12" s="93">
        <f>G12+M12</f>
        <v>38</v>
      </c>
      <c r="S12" s="82">
        <f>I12+O12</f>
        <v>3.8000000000000007</v>
      </c>
      <c r="T12" s="45">
        <f>J12+P12</f>
        <v>16</v>
      </c>
      <c r="U12" s="62"/>
      <c r="V12" s="46"/>
      <c r="W12" s="47">
        <f>T12+U12+V12</f>
        <v>16</v>
      </c>
      <c r="AB12" s="169"/>
    </row>
    <row r="13" spans="1:28" ht="17.25" customHeight="1">
      <c r="A13" s="7">
        <v>8</v>
      </c>
      <c r="B13" s="48">
        <f>HRÁČI!C4</f>
        <v>102</v>
      </c>
      <c r="C13" s="49" t="str">
        <f>HRÁČI!D4</f>
        <v>Leskovský  </v>
      </c>
      <c r="D13" s="49" t="str">
        <f>HRÁČI!F4</f>
        <v>LeRo</v>
      </c>
      <c r="E13" s="95">
        <v>1</v>
      </c>
      <c r="F13" s="78">
        <v>4.88</v>
      </c>
      <c r="G13" s="79">
        <v>76</v>
      </c>
      <c r="H13" s="92">
        <f>I13-F13</f>
        <v>5.04</v>
      </c>
      <c r="I13" s="80">
        <v>9.92</v>
      </c>
      <c r="J13" s="20">
        <v>14</v>
      </c>
      <c r="K13" s="95">
        <v>1</v>
      </c>
      <c r="L13" s="78">
        <v>-1.9</v>
      </c>
      <c r="M13" s="79">
        <v>7</v>
      </c>
      <c r="N13" s="92">
        <f>O13-L13</f>
        <v>-4.359999999999999</v>
      </c>
      <c r="O13" s="80">
        <v>-6.26</v>
      </c>
      <c r="P13" s="20">
        <v>2</v>
      </c>
      <c r="Q13" s="81">
        <f>F13+L13</f>
        <v>2.98</v>
      </c>
      <c r="R13" s="93">
        <f>G13+M13</f>
        <v>83</v>
      </c>
      <c r="S13" s="82">
        <f>I13+O13</f>
        <v>3.66</v>
      </c>
      <c r="T13" s="45">
        <f>J13+P13</f>
        <v>16</v>
      </c>
      <c r="U13" s="62"/>
      <c r="V13" s="46">
        <v>1</v>
      </c>
      <c r="W13" s="47">
        <f>T13+U13+V13</f>
        <v>17</v>
      </c>
      <c r="AB13" s="169"/>
    </row>
    <row r="14" spans="1:23" ht="17.25" customHeight="1">
      <c r="A14" s="7">
        <v>9</v>
      </c>
      <c r="B14" s="48">
        <f>HRÁČI!C18</f>
        <v>116</v>
      </c>
      <c r="C14" s="49" t="str">
        <f>HRÁČI!D18</f>
        <v>Učník</v>
      </c>
      <c r="D14" s="49">
        <f>HRÁČI!F18</f>
        <v>0</v>
      </c>
      <c r="E14" s="95">
        <v>1</v>
      </c>
      <c r="F14" s="78">
        <v>-5.6</v>
      </c>
      <c r="G14" s="79">
        <v>0</v>
      </c>
      <c r="H14" s="92">
        <f>I14-F14</f>
        <v>-4.08</v>
      </c>
      <c r="I14" s="80">
        <v>-9.68</v>
      </c>
      <c r="J14" s="20">
        <v>3</v>
      </c>
      <c r="K14" s="95">
        <v>4</v>
      </c>
      <c r="L14" s="78">
        <v>-0.14</v>
      </c>
      <c r="M14" s="79">
        <v>118</v>
      </c>
      <c r="N14" s="92">
        <f>O14-L14</f>
        <v>7.239999999999999</v>
      </c>
      <c r="O14" s="80">
        <v>7.1</v>
      </c>
      <c r="P14" s="20">
        <v>12</v>
      </c>
      <c r="Q14" s="81">
        <f>F14+L14</f>
        <v>-5.739999999999999</v>
      </c>
      <c r="R14" s="93">
        <f>G14+M14</f>
        <v>118</v>
      </c>
      <c r="S14" s="82">
        <f>I14+O14</f>
        <v>-2.58</v>
      </c>
      <c r="T14" s="45">
        <f>J14+P14</f>
        <v>15</v>
      </c>
      <c r="U14" s="62"/>
      <c r="V14" s="46"/>
      <c r="W14" s="47">
        <f>T14+U14+V14</f>
        <v>15</v>
      </c>
    </row>
    <row r="15" spans="1:23" ht="17.25" customHeight="1">
      <c r="A15" s="7">
        <v>10</v>
      </c>
      <c r="B15" s="48">
        <f>HRÁČI!C3</f>
        <v>101</v>
      </c>
      <c r="C15" s="49" t="str">
        <f>HRÁČI!D3</f>
        <v>Dobiaš</v>
      </c>
      <c r="D15" s="49" t="str">
        <f>HRÁČI!F3</f>
        <v>mxd</v>
      </c>
      <c r="E15" s="95">
        <v>2</v>
      </c>
      <c r="F15" s="78">
        <v>2.7</v>
      </c>
      <c r="G15" s="79">
        <v>7</v>
      </c>
      <c r="H15" s="92">
        <f>I15-F15</f>
        <v>-4.68</v>
      </c>
      <c r="I15" s="80">
        <v>-1.98</v>
      </c>
      <c r="J15" s="20">
        <v>5</v>
      </c>
      <c r="K15" s="95">
        <v>3</v>
      </c>
      <c r="L15" s="78">
        <v>-0.16</v>
      </c>
      <c r="M15" s="79">
        <v>10</v>
      </c>
      <c r="N15" s="92">
        <f>O15-L15</f>
        <v>-2.4</v>
      </c>
      <c r="O15" s="80">
        <v>-2.56</v>
      </c>
      <c r="P15" s="20">
        <v>9</v>
      </c>
      <c r="Q15" s="81">
        <f>F15+L15</f>
        <v>2.54</v>
      </c>
      <c r="R15" s="93">
        <f>G15+M15</f>
        <v>17</v>
      </c>
      <c r="S15" s="82">
        <f>I15+O15</f>
        <v>-4.54</v>
      </c>
      <c r="T15" s="45">
        <f>J15+P15</f>
        <v>14</v>
      </c>
      <c r="U15" s="62"/>
      <c r="V15" s="46"/>
      <c r="W15" s="47">
        <f>T15+U15+V15</f>
        <v>14</v>
      </c>
    </row>
    <row r="16" spans="1:23" ht="17.25" customHeight="1">
      <c r="A16" s="7">
        <v>11</v>
      </c>
      <c r="B16" s="48">
        <f>HRÁČI!C24</f>
        <v>122</v>
      </c>
      <c r="C16" s="49" t="str">
        <f>HRÁČI!D24</f>
        <v>Šereš</v>
      </c>
      <c r="D16" s="49">
        <f>HRÁČI!F24</f>
        <v>0</v>
      </c>
      <c r="E16" s="95">
        <v>4</v>
      </c>
      <c r="F16" s="78">
        <v>4.82</v>
      </c>
      <c r="G16" s="79">
        <v>36</v>
      </c>
      <c r="H16" s="92">
        <f>I16-F16</f>
        <v>-4.760000000000001</v>
      </c>
      <c r="I16" s="80">
        <v>0.06</v>
      </c>
      <c r="J16" s="20">
        <v>7</v>
      </c>
      <c r="K16" s="95">
        <v>3</v>
      </c>
      <c r="L16" s="78">
        <v>-8.3</v>
      </c>
      <c r="M16" s="79">
        <v>52</v>
      </c>
      <c r="N16" s="92">
        <f>O16-L16</f>
        <v>4.32</v>
      </c>
      <c r="O16" s="80">
        <v>-3.98</v>
      </c>
      <c r="P16" s="20">
        <v>5</v>
      </c>
      <c r="Q16" s="81">
        <f>F16+L16</f>
        <v>-3.4800000000000004</v>
      </c>
      <c r="R16" s="93">
        <f>G16+M16</f>
        <v>88</v>
      </c>
      <c r="S16" s="82">
        <f>I16+O16</f>
        <v>-3.92</v>
      </c>
      <c r="T16" s="45">
        <f>J16+P16</f>
        <v>12</v>
      </c>
      <c r="U16" s="62"/>
      <c r="V16" s="46"/>
      <c r="W16" s="47">
        <f>T16+U16+V16</f>
        <v>12</v>
      </c>
    </row>
    <row r="17" spans="1:23" ht="17.25" customHeight="1">
      <c r="A17" s="7">
        <v>12</v>
      </c>
      <c r="B17" s="48">
        <f>HRÁČI!C9</f>
        <v>107</v>
      </c>
      <c r="C17" s="49" t="str">
        <f>HRÁČI!D9</f>
        <v>Hegyi </v>
      </c>
      <c r="D17" s="49" t="str">
        <f>HRÁČI!F9</f>
        <v>Shad</v>
      </c>
      <c r="E17" s="95">
        <v>1</v>
      </c>
      <c r="F17" s="78">
        <v>0.72</v>
      </c>
      <c r="G17" s="79">
        <v>26</v>
      </c>
      <c r="H17" s="92">
        <f>I17-F17</f>
        <v>-0.96</v>
      </c>
      <c r="I17" s="80">
        <v>-0.24</v>
      </c>
      <c r="J17" s="20">
        <v>6</v>
      </c>
      <c r="K17" s="95">
        <v>3</v>
      </c>
      <c r="L17" s="78">
        <v>0.22</v>
      </c>
      <c r="M17" s="79">
        <v>0</v>
      </c>
      <c r="N17" s="92">
        <f>O17-L17</f>
        <v>-4</v>
      </c>
      <c r="O17" s="80">
        <v>-3.78</v>
      </c>
      <c r="P17" s="20">
        <v>6</v>
      </c>
      <c r="Q17" s="81">
        <f>F17+L17</f>
        <v>0.94</v>
      </c>
      <c r="R17" s="93">
        <f>G17+M17</f>
        <v>26</v>
      </c>
      <c r="S17" s="82">
        <f>I17+O17</f>
        <v>-4.02</v>
      </c>
      <c r="T17" s="45">
        <f>J17+P17</f>
        <v>12</v>
      </c>
      <c r="U17" s="62"/>
      <c r="V17" s="46"/>
      <c r="W17" s="47">
        <f>T17+U17+V17</f>
        <v>12</v>
      </c>
    </row>
    <row r="18" spans="1:23" ht="17.25" customHeight="1">
      <c r="A18" s="7">
        <v>13</v>
      </c>
      <c r="B18" s="48">
        <f>HRÁČI!C8</f>
        <v>106</v>
      </c>
      <c r="C18" s="49" t="str">
        <f>HRÁČI!D8</f>
        <v>Bisák </v>
      </c>
      <c r="D18" s="49">
        <f>HRÁČI!F8</f>
        <v>0</v>
      </c>
      <c r="E18" s="95">
        <v>3</v>
      </c>
      <c r="F18" s="78">
        <v>2.2</v>
      </c>
      <c r="G18" s="79">
        <v>30</v>
      </c>
      <c r="H18" s="92">
        <f>I18-F18</f>
        <v>0.7999999999999998</v>
      </c>
      <c r="I18" s="80">
        <v>3</v>
      </c>
      <c r="J18" s="20">
        <v>10</v>
      </c>
      <c r="K18" s="95">
        <v>2</v>
      </c>
      <c r="L18" s="78">
        <v>2.34</v>
      </c>
      <c r="M18" s="79">
        <v>0</v>
      </c>
      <c r="N18" s="92">
        <f>O18-L18</f>
        <v>-12.48</v>
      </c>
      <c r="O18" s="80">
        <v>-10.14</v>
      </c>
      <c r="P18" s="20">
        <v>1</v>
      </c>
      <c r="Q18" s="81">
        <f>F18+L18</f>
        <v>4.54</v>
      </c>
      <c r="R18" s="93">
        <f>G18+M18</f>
        <v>30</v>
      </c>
      <c r="S18" s="82">
        <f>I18+O18</f>
        <v>-7.140000000000001</v>
      </c>
      <c r="T18" s="45">
        <f>J18+P18</f>
        <v>11</v>
      </c>
      <c r="U18" s="62"/>
      <c r="V18" s="46"/>
      <c r="W18" s="47">
        <f>T18+U18+V18</f>
        <v>11</v>
      </c>
    </row>
    <row r="19" spans="1:23" ht="17.25" customHeight="1">
      <c r="A19" s="7">
        <v>14</v>
      </c>
      <c r="B19" s="48">
        <f>HRÁČI!C17</f>
        <v>115</v>
      </c>
      <c r="C19" s="49" t="str">
        <f>HRÁČI!D17</f>
        <v>Rigo</v>
      </c>
      <c r="D19" s="49">
        <f>HRÁČI!F17</f>
        <v>0</v>
      </c>
      <c r="E19" s="95">
        <v>2</v>
      </c>
      <c r="F19" s="78">
        <v>-15.64</v>
      </c>
      <c r="G19" s="79">
        <v>66</v>
      </c>
      <c r="H19" s="92">
        <f>I19-F19</f>
        <v>4.76</v>
      </c>
      <c r="I19" s="80">
        <v>-10.88</v>
      </c>
      <c r="J19" s="20">
        <v>2</v>
      </c>
      <c r="K19" s="95">
        <v>4</v>
      </c>
      <c r="L19" s="78">
        <v>3.72</v>
      </c>
      <c r="M19" s="79">
        <v>5</v>
      </c>
      <c r="N19" s="92">
        <f>O19-L19</f>
        <v>-6.32</v>
      </c>
      <c r="O19" s="80">
        <v>-2.6</v>
      </c>
      <c r="P19" s="20">
        <v>8</v>
      </c>
      <c r="Q19" s="81">
        <f>F19+L19</f>
        <v>-11.92</v>
      </c>
      <c r="R19" s="93">
        <f>G19+M19</f>
        <v>71</v>
      </c>
      <c r="S19" s="82">
        <f>I19+O19</f>
        <v>-13.48</v>
      </c>
      <c r="T19" s="45">
        <f>J19+P19</f>
        <v>10</v>
      </c>
      <c r="U19" s="62"/>
      <c r="V19" s="46"/>
      <c r="W19" s="47">
        <f>T19+U19+V19</f>
        <v>10</v>
      </c>
    </row>
    <row r="20" spans="1:23" ht="17.25" customHeight="1">
      <c r="A20" s="7">
        <v>15</v>
      </c>
      <c r="B20" s="48">
        <f>HRÁČI!C26</f>
        <v>124</v>
      </c>
      <c r="C20" s="49" t="str">
        <f>HRÁČI!D26</f>
        <v>Biely</v>
      </c>
      <c r="D20" s="49" t="str">
        <f>HRÁČI!F26</f>
        <v>petrik48</v>
      </c>
      <c r="E20" s="95">
        <v>3</v>
      </c>
      <c r="F20" s="78">
        <v>-18.52</v>
      </c>
      <c r="G20" s="79">
        <v>5</v>
      </c>
      <c r="H20" s="92">
        <f>I20-F20</f>
        <v>-3.1999999999999993</v>
      </c>
      <c r="I20" s="80">
        <v>-21.72</v>
      </c>
      <c r="J20" s="20">
        <v>1</v>
      </c>
      <c r="K20" s="95">
        <v>4</v>
      </c>
      <c r="L20" s="78">
        <v>-3.58</v>
      </c>
      <c r="M20" s="79">
        <v>50</v>
      </c>
      <c r="N20" s="92">
        <f>O20-L20</f>
        <v>-0.9199999999999999</v>
      </c>
      <c r="O20" s="80">
        <v>-4.5</v>
      </c>
      <c r="P20" s="20">
        <v>4</v>
      </c>
      <c r="Q20" s="81">
        <f>F20+L20</f>
        <v>-22.1</v>
      </c>
      <c r="R20" s="93">
        <f>G20+M20</f>
        <v>55</v>
      </c>
      <c r="S20" s="82">
        <f>I20+O20</f>
        <v>-26.22</v>
      </c>
      <c r="T20" s="45">
        <f>J20+P20</f>
        <v>5</v>
      </c>
      <c r="U20" s="62"/>
      <c r="V20" s="46"/>
      <c r="W20" s="47">
        <f>T20+U20+V20</f>
        <v>5</v>
      </c>
    </row>
    <row r="21" spans="1:23" ht="17.25" customHeight="1">
      <c r="A21" s="166"/>
      <c r="B21" s="166"/>
      <c r="C21" s="166"/>
      <c r="D21" s="165" t="s">
        <v>46</v>
      </c>
      <c r="E21" s="164">
        <f>COUNTIF(E6:E20,"&gt;0")</f>
        <v>15</v>
      </c>
      <c r="F21" s="167">
        <f>SUM(F6:F20)</f>
        <v>0</v>
      </c>
      <c r="G21" s="168"/>
      <c r="H21" s="167">
        <f>SUM(H6:H20)</f>
        <v>0</v>
      </c>
      <c r="I21" s="167">
        <f>SUM(I6:I20)</f>
        <v>0</v>
      </c>
      <c r="J21" s="168"/>
      <c r="K21" s="168"/>
      <c r="L21" s="167">
        <f>SUM(L6:L20)</f>
        <v>0</v>
      </c>
      <c r="M21" s="168"/>
      <c r="N21" s="167">
        <f>SUM(N6:N20)</f>
        <v>-5.329070518200751E-15</v>
      </c>
      <c r="O21" s="167">
        <f>SUM(O6:O20)</f>
        <v>8.881784197001252E-15</v>
      </c>
      <c r="P21" s="168"/>
      <c r="Q21" s="167">
        <f>SUM(Q6:Q20)</f>
        <v>0</v>
      </c>
      <c r="R21" s="168"/>
      <c r="S21" s="167">
        <f>SUM(S6:S20)</f>
        <v>0</v>
      </c>
      <c r="T21" s="166"/>
      <c r="U21" s="166"/>
      <c r="V21" s="166"/>
      <c r="W21" s="166"/>
    </row>
    <row r="22" spans="4:23" ht="17.25" customHeight="1">
      <c r="D22" s="106"/>
      <c r="E22" s="107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18" ht="17.25" customHeight="1">
      <c r="A23" s="188" t="s">
        <v>55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33"/>
    </row>
    <row r="24" spans="1:18" ht="17.25" customHeight="1">
      <c r="A24" s="134" t="s">
        <v>18</v>
      </c>
      <c r="B24" s="190" t="s">
        <v>56</v>
      </c>
      <c r="C24" s="190"/>
      <c r="D24" s="191" t="s">
        <v>57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35"/>
    </row>
    <row r="25" spans="1:18" ht="17.25" customHeight="1">
      <c r="A25" s="136"/>
      <c r="B25" s="184"/>
      <c r="C25" s="184"/>
      <c r="D25" s="185"/>
      <c r="E25" s="186"/>
      <c r="F25" s="186"/>
      <c r="G25" s="186"/>
      <c r="H25" s="186"/>
      <c r="I25" s="186"/>
      <c r="J25" s="187"/>
      <c r="K25" s="187"/>
      <c r="L25" s="187"/>
      <c r="M25" s="187"/>
      <c r="N25" s="187"/>
      <c r="O25" s="187"/>
      <c r="P25" s="187"/>
      <c r="Q25" s="187"/>
      <c r="R25" s="137"/>
    </row>
    <row r="26" spans="1:18" ht="17.25" customHeight="1">
      <c r="A26" s="138"/>
      <c r="B26" s="139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18" ht="17.25" customHeight="1">
      <c r="A27" s="136"/>
      <c r="B27" s="184"/>
      <c r="C27" s="184"/>
      <c r="D27" s="185"/>
      <c r="E27" s="186"/>
      <c r="F27" s="186"/>
      <c r="G27" s="186"/>
      <c r="H27" s="186"/>
      <c r="I27" s="186"/>
      <c r="J27" s="187"/>
      <c r="K27" s="187"/>
      <c r="L27" s="187"/>
      <c r="M27" s="187"/>
      <c r="N27" s="187"/>
      <c r="O27" s="187"/>
      <c r="P27" s="187"/>
      <c r="Q27" s="187"/>
      <c r="R27" s="137"/>
    </row>
    <row r="28" spans="1:18" ht="17.25" customHeight="1">
      <c r="A28" s="138"/>
      <c r="B28" s="139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ht="17.25" customHeight="1">
      <c r="A29" s="136"/>
      <c r="B29" s="184"/>
      <c r="C29" s="184"/>
      <c r="D29" s="185"/>
      <c r="E29" s="186"/>
      <c r="F29" s="186"/>
      <c r="G29" s="186"/>
      <c r="H29" s="186"/>
      <c r="I29" s="186"/>
      <c r="J29" s="187"/>
      <c r="K29" s="187"/>
      <c r="L29" s="187"/>
      <c r="M29" s="187"/>
      <c r="N29" s="187"/>
      <c r="O29" s="187"/>
      <c r="P29" s="187"/>
      <c r="Q29" s="187"/>
      <c r="R29" s="137"/>
    </row>
    <row r="30" spans="1:18" ht="17.25" customHeight="1">
      <c r="A30" s="138"/>
      <c r="B30" s="139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spans="1:23" s="166" customFormat="1" ht="23.25" customHeight="1">
      <c r="A41"/>
      <c r="B41"/>
      <c r="C41"/>
      <c r="D41"/>
      <c r="E41"/>
      <c r="F41"/>
      <c r="G41"/>
      <c r="H41"/>
      <c r="I41"/>
      <c r="J41" s="61"/>
      <c r="K41"/>
      <c r="L41"/>
      <c r="M41"/>
      <c r="N41"/>
      <c r="O41"/>
      <c r="P41" s="61"/>
      <c r="Q41"/>
      <c r="R41"/>
      <c r="S41"/>
      <c r="T41"/>
      <c r="U41"/>
      <c r="V41"/>
      <c r="W41"/>
    </row>
  </sheetData>
  <sheetProtection/>
  <mergeCells count="13">
    <mergeCell ref="B25:C25"/>
    <mergeCell ref="D25:Q25"/>
    <mergeCell ref="B27:C27"/>
    <mergeCell ref="D27:Q27"/>
    <mergeCell ref="B29:C29"/>
    <mergeCell ref="D29:Q29"/>
    <mergeCell ref="E2:V2"/>
    <mergeCell ref="G4:J4"/>
    <mergeCell ref="M4:P4"/>
    <mergeCell ref="Q4:T4"/>
    <mergeCell ref="A23:Q23"/>
    <mergeCell ref="B24:C24"/>
    <mergeCell ref="D24:Q2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21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2:AB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8.71093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61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61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  <col min="27" max="27" width="9.140625" style="0" customWidth="1"/>
    <col min="28" max="28" width="14.28125" style="0" bestFit="1" customWidth="1"/>
  </cols>
  <sheetData>
    <row r="1" ht="18.75" customHeight="1"/>
    <row r="2" spans="1:25" ht="33.75" customHeight="1">
      <c r="A2" s="1"/>
      <c r="E2" s="193" t="s">
        <v>133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57" t="s">
        <v>22</v>
      </c>
      <c r="X2" s="63"/>
      <c r="Y2" s="6"/>
    </row>
    <row r="3" spans="1:24" ht="14.25" customHeight="1">
      <c r="A3" s="1"/>
      <c r="B3" s="2"/>
      <c r="C3" s="1"/>
      <c r="D3" s="1"/>
      <c r="E3" s="3"/>
      <c r="F3" s="3"/>
      <c r="G3" s="3"/>
      <c r="H3" s="3"/>
      <c r="I3" s="4"/>
      <c r="J3" s="60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96"/>
      <c r="X3" s="2"/>
    </row>
    <row r="4" spans="1:28" ht="21.75" customHeight="1">
      <c r="A4" s="17"/>
      <c r="B4" s="5"/>
      <c r="C4" s="99"/>
      <c r="D4" s="19"/>
      <c r="E4" s="97">
        <f>COUNTIF(E6:E40,"&gt;0")</f>
        <v>0</v>
      </c>
      <c r="F4" s="172">
        <f>SUM(F6:F40)</f>
        <v>0</v>
      </c>
      <c r="G4" s="197" t="s">
        <v>43</v>
      </c>
      <c r="H4" s="198"/>
      <c r="I4" s="198"/>
      <c r="J4" s="199"/>
      <c r="K4" s="97">
        <f>COUNTIF(K6:K40,"&gt;0")</f>
        <v>0</v>
      </c>
      <c r="L4" s="172">
        <f>SUM(L6:L40)</f>
        <v>0</v>
      </c>
      <c r="M4" s="200" t="s">
        <v>44</v>
      </c>
      <c r="N4" s="198"/>
      <c r="O4" s="198"/>
      <c r="P4" s="199"/>
      <c r="Q4" s="196" t="s">
        <v>0</v>
      </c>
      <c r="R4" s="196"/>
      <c r="S4" s="196"/>
      <c r="T4" s="196"/>
      <c r="U4" s="14" t="s">
        <v>17</v>
      </c>
      <c r="V4" s="14" t="s">
        <v>18</v>
      </c>
      <c r="W4" s="15" t="s">
        <v>1</v>
      </c>
      <c r="AB4" s="169"/>
    </row>
    <row r="5" spans="1:28" ht="14.25" thickBot="1">
      <c r="A5" s="8" t="s">
        <v>2</v>
      </c>
      <c r="B5" s="9" t="s">
        <v>3</v>
      </c>
      <c r="C5" s="10" t="s">
        <v>4</v>
      </c>
      <c r="D5" s="11"/>
      <c r="E5" s="40" t="s">
        <v>45</v>
      </c>
      <c r="F5" s="40" t="s">
        <v>5</v>
      </c>
      <c r="G5" s="12" t="s">
        <v>6</v>
      </c>
      <c r="H5" s="12" t="s">
        <v>41</v>
      </c>
      <c r="I5" s="13" t="s">
        <v>7</v>
      </c>
      <c r="J5" s="13" t="s">
        <v>8</v>
      </c>
      <c r="K5" s="40" t="s">
        <v>45</v>
      </c>
      <c r="L5" s="41" t="s">
        <v>9</v>
      </c>
      <c r="M5" s="41" t="s">
        <v>10</v>
      </c>
      <c r="N5" s="41" t="s">
        <v>42</v>
      </c>
      <c r="O5" s="42" t="s">
        <v>11</v>
      </c>
      <c r="P5" s="42" t="s">
        <v>12</v>
      </c>
      <c r="Q5" s="43" t="s">
        <v>13</v>
      </c>
      <c r="R5" s="43" t="s">
        <v>14</v>
      </c>
      <c r="S5" s="43" t="s">
        <v>15</v>
      </c>
      <c r="T5" s="43" t="s">
        <v>16</v>
      </c>
      <c r="U5" s="44" t="s">
        <v>35</v>
      </c>
      <c r="V5" s="44" t="s">
        <v>35</v>
      </c>
      <c r="W5" s="16" t="s">
        <v>47</v>
      </c>
      <c r="AB5" s="169"/>
    </row>
    <row r="6" spans="1:28" ht="17.25" customHeight="1">
      <c r="A6" s="7">
        <v>1</v>
      </c>
      <c r="B6" s="48">
        <f>HRÁČI!C3</f>
        <v>101</v>
      </c>
      <c r="C6" s="49" t="str">
        <f>HRÁČI!D3</f>
        <v>Dobiaš</v>
      </c>
      <c r="D6" s="49" t="str">
        <f>HRÁČI!F3</f>
        <v>mxd</v>
      </c>
      <c r="E6" s="95"/>
      <c r="F6" s="78"/>
      <c r="G6" s="79"/>
      <c r="H6" s="92">
        <f>I6-F6</f>
        <v>0</v>
      </c>
      <c r="I6" s="80"/>
      <c r="J6" s="20"/>
      <c r="K6" s="95"/>
      <c r="L6" s="78"/>
      <c r="M6" s="79"/>
      <c r="N6" s="92">
        <f>O6-L6</f>
        <v>0</v>
      </c>
      <c r="O6" s="80"/>
      <c r="P6" s="20"/>
      <c r="Q6" s="81">
        <f aca="true" t="shared" si="0" ref="Q6:Q40">F6+L6</f>
        <v>0</v>
      </c>
      <c r="R6" s="93">
        <f aca="true" t="shared" si="1" ref="R6:R40">G6+M6</f>
        <v>0</v>
      </c>
      <c r="S6" s="82">
        <f aca="true" t="shared" si="2" ref="S6:S40">I6+O6</f>
        <v>0</v>
      </c>
      <c r="T6" s="45">
        <f aca="true" t="shared" si="3" ref="T6:T40">J6+P6</f>
        <v>0</v>
      </c>
      <c r="U6" s="62"/>
      <c r="V6" s="46"/>
      <c r="W6" s="47">
        <f>T6+U6+V6</f>
        <v>0</v>
      </c>
      <c r="AB6" s="169"/>
    </row>
    <row r="7" spans="1:28" ht="17.25" customHeight="1">
      <c r="A7" s="7">
        <v>2</v>
      </c>
      <c r="B7" s="48">
        <f>HRÁČI!C4</f>
        <v>102</v>
      </c>
      <c r="C7" s="49" t="str">
        <f>HRÁČI!D4</f>
        <v>Leskovský  </v>
      </c>
      <c r="D7" s="49" t="str">
        <f>HRÁČI!F4</f>
        <v>LeRo</v>
      </c>
      <c r="E7" s="95"/>
      <c r="F7" s="78"/>
      <c r="G7" s="79"/>
      <c r="H7" s="92">
        <f aca="true" t="shared" si="4" ref="H7:H40">I7-F7</f>
        <v>0</v>
      </c>
      <c r="I7" s="80"/>
      <c r="J7" s="20"/>
      <c r="K7" s="95"/>
      <c r="L7" s="78"/>
      <c r="M7" s="79"/>
      <c r="N7" s="92">
        <f aca="true" t="shared" si="5" ref="N7:N40">O7-L7</f>
        <v>0</v>
      </c>
      <c r="O7" s="80"/>
      <c r="P7" s="20"/>
      <c r="Q7" s="81">
        <f t="shared" si="0"/>
        <v>0</v>
      </c>
      <c r="R7" s="93">
        <f t="shared" si="1"/>
        <v>0</v>
      </c>
      <c r="S7" s="82">
        <f t="shared" si="2"/>
        <v>0</v>
      </c>
      <c r="T7" s="45">
        <f t="shared" si="3"/>
        <v>0</v>
      </c>
      <c r="U7" s="62"/>
      <c r="V7" s="46"/>
      <c r="W7" s="47">
        <f aca="true" t="shared" si="6" ref="W7:W40">T7+U7+V7</f>
        <v>0</v>
      </c>
      <c r="AB7" s="169"/>
    </row>
    <row r="8" spans="1:28" ht="17.25" customHeight="1">
      <c r="A8" s="7">
        <v>3</v>
      </c>
      <c r="B8" s="48">
        <f>HRÁČI!C5</f>
        <v>103</v>
      </c>
      <c r="C8" s="49" t="str">
        <f>HRÁČI!D5</f>
        <v>Kazimír </v>
      </c>
      <c r="D8" s="49">
        <f>HRÁČI!F5</f>
        <v>0</v>
      </c>
      <c r="E8" s="95"/>
      <c r="F8" s="78"/>
      <c r="G8" s="79"/>
      <c r="H8" s="92">
        <f t="shared" si="4"/>
        <v>0</v>
      </c>
      <c r="I8" s="80"/>
      <c r="J8" s="20"/>
      <c r="K8" s="95"/>
      <c r="L8" s="78"/>
      <c r="M8" s="79"/>
      <c r="N8" s="92">
        <f t="shared" si="5"/>
        <v>0</v>
      </c>
      <c r="O8" s="80"/>
      <c r="P8" s="20"/>
      <c r="Q8" s="81">
        <f t="shared" si="0"/>
        <v>0</v>
      </c>
      <c r="R8" s="93">
        <f t="shared" si="1"/>
        <v>0</v>
      </c>
      <c r="S8" s="82">
        <f t="shared" si="2"/>
        <v>0</v>
      </c>
      <c r="T8" s="45">
        <f t="shared" si="3"/>
        <v>0</v>
      </c>
      <c r="U8" s="62"/>
      <c r="V8" s="46"/>
      <c r="W8" s="47">
        <f t="shared" si="6"/>
        <v>0</v>
      </c>
      <c r="AB8" s="169"/>
    </row>
    <row r="9" spans="1:28" ht="17.25" customHeight="1">
      <c r="A9" s="7">
        <v>4</v>
      </c>
      <c r="B9" s="48">
        <f>HRÁČI!C6</f>
        <v>104</v>
      </c>
      <c r="C9" s="49" t="str">
        <f>HRÁČI!D6</f>
        <v>Vavrík  </v>
      </c>
      <c r="D9" s="49" t="str">
        <f>HRÁČI!F6</f>
        <v>Iv4n Sr.</v>
      </c>
      <c r="E9" s="95"/>
      <c r="F9" s="78"/>
      <c r="G9" s="79"/>
      <c r="H9" s="92">
        <f t="shared" si="4"/>
        <v>0</v>
      </c>
      <c r="I9" s="80"/>
      <c r="J9" s="20"/>
      <c r="K9" s="95"/>
      <c r="L9" s="78"/>
      <c r="M9" s="79"/>
      <c r="N9" s="92">
        <f t="shared" si="5"/>
        <v>0</v>
      </c>
      <c r="O9" s="80"/>
      <c r="P9" s="20"/>
      <c r="Q9" s="81">
        <f t="shared" si="0"/>
        <v>0</v>
      </c>
      <c r="R9" s="93">
        <f t="shared" si="1"/>
        <v>0</v>
      </c>
      <c r="S9" s="82">
        <f t="shared" si="2"/>
        <v>0</v>
      </c>
      <c r="T9" s="45">
        <f t="shared" si="3"/>
        <v>0</v>
      </c>
      <c r="U9" s="62"/>
      <c r="V9" s="46"/>
      <c r="W9" s="47">
        <f t="shared" si="6"/>
        <v>0</v>
      </c>
      <c r="AB9" s="169"/>
    </row>
    <row r="10" spans="1:28" ht="17.25" customHeight="1">
      <c r="A10" s="7">
        <v>5</v>
      </c>
      <c r="B10" s="48">
        <f>HRÁČI!C7</f>
        <v>105</v>
      </c>
      <c r="C10" s="49" t="str">
        <f>HRÁČI!D7</f>
        <v>Vavrík  </v>
      </c>
      <c r="D10" s="49" t="str">
        <f>HRÁČI!F7</f>
        <v>Iv4n Jr.</v>
      </c>
      <c r="E10" s="95"/>
      <c r="F10" s="78"/>
      <c r="G10" s="79"/>
      <c r="H10" s="92">
        <f t="shared" si="4"/>
        <v>0</v>
      </c>
      <c r="I10" s="80"/>
      <c r="J10" s="20"/>
      <c r="K10" s="95"/>
      <c r="L10" s="78"/>
      <c r="M10" s="79"/>
      <c r="N10" s="92">
        <f t="shared" si="5"/>
        <v>0</v>
      </c>
      <c r="O10" s="80"/>
      <c r="P10" s="20"/>
      <c r="Q10" s="81">
        <f t="shared" si="0"/>
        <v>0</v>
      </c>
      <c r="R10" s="93">
        <f t="shared" si="1"/>
        <v>0</v>
      </c>
      <c r="S10" s="82">
        <f t="shared" si="2"/>
        <v>0</v>
      </c>
      <c r="T10" s="45">
        <f t="shared" si="3"/>
        <v>0</v>
      </c>
      <c r="U10" s="62"/>
      <c r="V10" s="46"/>
      <c r="W10" s="47">
        <f t="shared" si="6"/>
        <v>0</v>
      </c>
      <c r="AA10" s="18"/>
      <c r="AB10" s="169"/>
    </row>
    <row r="11" spans="1:28" ht="17.25" customHeight="1">
      <c r="A11" s="7">
        <v>6</v>
      </c>
      <c r="B11" s="48">
        <f>HRÁČI!C8</f>
        <v>106</v>
      </c>
      <c r="C11" s="49" t="str">
        <f>HRÁČI!D8</f>
        <v>Bisák </v>
      </c>
      <c r="D11" s="49">
        <f>HRÁČI!F8</f>
        <v>0</v>
      </c>
      <c r="E11" s="95"/>
      <c r="F11" s="78"/>
      <c r="G11" s="79"/>
      <c r="H11" s="92">
        <f t="shared" si="4"/>
        <v>0</v>
      </c>
      <c r="I11" s="80"/>
      <c r="J11" s="20"/>
      <c r="K11" s="95"/>
      <c r="L11" s="78"/>
      <c r="M11" s="79"/>
      <c r="N11" s="92">
        <f t="shared" si="5"/>
        <v>0</v>
      </c>
      <c r="O11" s="80"/>
      <c r="P11" s="20"/>
      <c r="Q11" s="81">
        <f t="shared" si="0"/>
        <v>0</v>
      </c>
      <c r="R11" s="93">
        <f t="shared" si="1"/>
        <v>0</v>
      </c>
      <c r="S11" s="82">
        <f t="shared" si="2"/>
        <v>0</v>
      </c>
      <c r="T11" s="45">
        <f t="shared" si="3"/>
        <v>0</v>
      </c>
      <c r="U11" s="62"/>
      <c r="V11" s="46"/>
      <c r="W11" s="47">
        <f t="shared" si="6"/>
        <v>0</v>
      </c>
      <c r="AB11" s="169"/>
    </row>
    <row r="12" spans="1:28" ht="17.25" customHeight="1">
      <c r="A12" s="7">
        <v>7</v>
      </c>
      <c r="B12" s="48">
        <f>HRÁČI!C9</f>
        <v>107</v>
      </c>
      <c r="C12" s="49" t="str">
        <f>HRÁČI!D9</f>
        <v>Hegyi </v>
      </c>
      <c r="D12" s="49" t="str">
        <f>HRÁČI!F9</f>
        <v>Shad</v>
      </c>
      <c r="E12" s="95"/>
      <c r="F12" s="78"/>
      <c r="G12" s="79"/>
      <c r="H12" s="92">
        <f t="shared" si="4"/>
        <v>0</v>
      </c>
      <c r="I12" s="80"/>
      <c r="J12" s="20"/>
      <c r="K12" s="95"/>
      <c r="L12" s="78"/>
      <c r="M12" s="79"/>
      <c r="N12" s="92">
        <f t="shared" si="5"/>
        <v>0</v>
      </c>
      <c r="O12" s="80"/>
      <c r="P12" s="20"/>
      <c r="Q12" s="81">
        <f t="shared" si="0"/>
        <v>0</v>
      </c>
      <c r="R12" s="93">
        <f t="shared" si="1"/>
        <v>0</v>
      </c>
      <c r="S12" s="82">
        <f t="shared" si="2"/>
        <v>0</v>
      </c>
      <c r="T12" s="45">
        <f t="shared" si="3"/>
        <v>0</v>
      </c>
      <c r="U12" s="62"/>
      <c r="V12" s="46"/>
      <c r="W12" s="47">
        <f t="shared" si="6"/>
        <v>0</v>
      </c>
      <c r="AB12" s="169"/>
    </row>
    <row r="13" spans="1:28" ht="17.25" customHeight="1">
      <c r="A13" s="7">
        <v>8</v>
      </c>
      <c r="B13" s="48">
        <f>HRÁČI!C10</f>
        <v>108</v>
      </c>
      <c r="C13" s="49" t="str">
        <f>HRÁČI!D10</f>
        <v>Vavríková</v>
      </c>
      <c r="D13" s="49" t="str">
        <f>HRÁČI!F10</f>
        <v>lilo</v>
      </c>
      <c r="E13" s="95"/>
      <c r="F13" s="78"/>
      <c r="G13" s="79"/>
      <c r="H13" s="92">
        <f t="shared" si="4"/>
        <v>0</v>
      </c>
      <c r="I13" s="80"/>
      <c r="J13" s="20"/>
      <c r="K13" s="95"/>
      <c r="L13" s="78"/>
      <c r="M13" s="79"/>
      <c r="N13" s="92">
        <f t="shared" si="5"/>
        <v>0</v>
      </c>
      <c r="O13" s="80"/>
      <c r="P13" s="20"/>
      <c r="Q13" s="81">
        <f t="shared" si="0"/>
        <v>0</v>
      </c>
      <c r="R13" s="93">
        <f t="shared" si="1"/>
        <v>0</v>
      </c>
      <c r="S13" s="82">
        <f t="shared" si="2"/>
        <v>0</v>
      </c>
      <c r="T13" s="45">
        <f t="shared" si="3"/>
        <v>0</v>
      </c>
      <c r="U13" s="62"/>
      <c r="V13" s="46"/>
      <c r="W13" s="47">
        <f t="shared" si="6"/>
        <v>0</v>
      </c>
      <c r="AB13" s="169"/>
    </row>
    <row r="14" spans="1:23" ht="17.25" customHeight="1">
      <c r="A14" s="7">
        <v>9</v>
      </c>
      <c r="B14" s="48">
        <f>HRÁČI!C11</f>
        <v>109</v>
      </c>
      <c r="C14" s="49" t="str">
        <f>HRÁČI!D11</f>
        <v>Andraščíková  </v>
      </c>
      <c r="D14" s="49" t="str">
        <f>HRÁČI!F11</f>
        <v>Diablica</v>
      </c>
      <c r="E14" s="95"/>
      <c r="F14" s="78"/>
      <c r="G14" s="79"/>
      <c r="H14" s="92">
        <f t="shared" si="4"/>
        <v>0</v>
      </c>
      <c r="I14" s="80"/>
      <c r="J14" s="20"/>
      <c r="K14" s="95"/>
      <c r="L14" s="78"/>
      <c r="M14" s="79"/>
      <c r="N14" s="92">
        <f t="shared" si="5"/>
        <v>0</v>
      </c>
      <c r="O14" s="80"/>
      <c r="P14" s="20"/>
      <c r="Q14" s="81">
        <f t="shared" si="0"/>
        <v>0</v>
      </c>
      <c r="R14" s="93">
        <f t="shared" si="1"/>
        <v>0</v>
      </c>
      <c r="S14" s="82">
        <f t="shared" si="2"/>
        <v>0</v>
      </c>
      <c r="T14" s="45">
        <f t="shared" si="3"/>
        <v>0</v>
      </c>
      <c r="U14" s="62"/>
      <c r="V14" s="46"/>
      <c r="W14" s="47">
        <f t="shared" si="6"/>
        <v>0</v>
      </c>
    </row>
    <row r="15" spans="1:23" ht="17.25" customHeight="1">
      <c r="A15" s="7">
        <v>10</v>
      </c>
      <c r="B15" s="48">
        <f>HRÁČI!C12</f>
        <v>110</v>
      </c>
      <c r="C15" s="49" t="str">
        <f>HRÁČI!D12</f>
        <v>Andraščík</v>
      </c>
      <c r="D15" s="49" t="str">
        <f>HRÁČI!F12</f>
        <v>KVRP</v>
      </c>
      <c r="E15" s="95"/>
      <c r="F15" s="78"/>
      <c r="G15" s="79"/>
      <c r="H15" s="92">
        <f t="shared" si="4"/>
        <v>0</v>
      </c>
      <c r="I15" s="80"/>
      <c r="J15" s="20"/>
      <c r="K15" s="95"/>
      <c r="L15" s="78"/>
      <c r="M15" s="79"/>
      <c r="N15" s="92">
        <f t="shared" si="5"/>
        <v>0</v>
      </c>
      <c r="O15" s="80"/>
      <c r="P15" s="20"/>
      <c r="Q15" s="81">
        <f t="shared" si="0"/>
        <v>0</v>
      </c>
      <c r="R15" s="93">
        <f t="shared" si="1"/>
        <v>0</v>
      </c>
      <c r="S15" s="82">
        <f t="shared" si="2"/>
        <v>0</v>
      </c>
      <c r="T15" s="45">
        <f t="shared" si="3"/>
        <v>0</v>
      </c>
      <c r="U15" s="62"/>
      <c r="V15" s="46"/>
      <c r="W15" s="47">
        <f t="shared" si="6"/>
        <v>0</v>
      </c>
    </row>
    <row r="16" spans="1:23" ht="17.25" customHeight="1">
      <c r="A16" s="7">
        <v>11</v>
      </c>
      <c r="B16" s="48">
        <f>HRÁČI!C13</f>
        <v>111</v>
      </c>
      <c r="C16" s="49" t="str">
        <f>HRÁČI!D13</f>
        <v>Andraščíková  </v>
      </c>
      <c r="D16" s="49" t="str">
        <f>HRÁČI!F13</f>
        <v>KatkaAnd</v>
      </c>
      <c r="E16" s="95"/>
      <c r="F16" s="78"/>
      <c r="G16" s="79"/>
      <c r="H16" s="92">
        <f t="shared" si="4"/>
        <v>0</v>
      </c>
      <c r="I16" s="80"/>
      <c r="J16" s="20"/>
      <c r="K16" s="95"/>
      <c r="L16" s="78"/>
      <c r="M16" s="79"/>
      <c r="N16" s="92">
        <f t="shared" si="5"/>
        <v>0</v>
      </c>
      <c r="O16" s="80"/>
      <c r="P16" s="20"/>
      <c r="Q16" s="81">
        <f t="shared" si="0"/>
        <v>0</v>
      </c>
      <c r="R16" s="93">
        <f t="shared" si="1"/>
        <v>0</v>
      </c>
      <c r="S16" s="82">
        <f t="shared" si="2"/>
        <v>0</v>
      </c>
      <c r="T16" s="45">
        <f t="shared" si="3"/>
        <v>0</v>
      </c>
      <c r="U16" s="62"/>
      <c r="V16" s="46"/>
      <c r="W16" s="47">
        <f t="shared" si="6"/>
        <v>0</v>
      </c>
    </row>
    <row r="17" spans="1:23" ht="17.25" customHeight="1">
      <c r="A17" s="7">
        <v>12</v>
      </c>
      <c r="B17" s="48">
        <f>HRÁČI!C14</f>
        <v>112</v>
      </c>
      <c r="C17" s="49">
        <f>HRÁČI!D14</f>
        <v>0</v>
      </c>
      <c r="D17" s="49">
        <f>HRÁČI!F14</f>
        <v>0</v>
      </c>
      <c r="E17" s="95"/>
      <c r="F17" s="78"/>
      <c r="G17" s="79"/>
      <c r="H17" s="92">
        <f t="shared" si="4"/>
        <v>0</v>
      </c>
      <c r="I17" s="80"/>
      <c r="J17" s="20"/>
      <c r="K17" s="95"/>
      <c r="L17" s="78"/>
      <c r="M17" s="79"/>
      <c r="N17" s="92">
        <f t="shared" si="5"/>
        <v>0</v>
      </c>
      <c r="O17" s="80"/>
      <c r="P17" s="20"/>
      <c r="Q17" s="81">
        <f t="shared" si="0"/>
        <v>0</v>
      </c>
      <c r="R17" s="93">
        <f t="shared" si="1"/>
        <v>0</v>
      </c>
      <c r="S17" s="82">
        <f t="shared" si="2"/>
        <v>0</v>
      </c>
      <c r="T17" s="45">
        <f t="shared" si="3"/>
        <v>0</v>
      </c>
      <c r="U17" s="62"/>
      <c r="V17" s="46"/>
      <c r="W17" s="47">
        <f t="shared" si="6"/>
        <v>0</v>
      </c>
    </row>
    <row r="18" spans="1:23" ht="17.25" customHeight="1">
      <c r="A18" s="7">
        <v>13</v>
      </c>
      <c r="B18" s="48">
        <f>HRÁČI!C15</f>
        <v>113</v>
      </c>
      <c r="C18" s="49" t="str">
        <f>HRÁČI!D15</f>
        <v>Danics</v>
      </c>
      <c r="D18" s="49">
        <f>HRÁČI!F15</f>
        <v>0</v>
      </c>
      <c r="E18" s="95"/>
      <c r="F18" s="78"/>
      <c r="G18" s="79"/>
      <c r="H18" s="92">
        <f t="shared" si="4"/>
        <v>0</v>
      </c>
      <c r="I18" s="80"/>
      <c r="J18" s="20"/>
      <c r="K18" s="95"/>
      <c r="L18" s="78"/>
      <c r="M18" s="79"/>
      <c r="N18" s="92">
        <f t="shared" si="5"/>
        <v>0</v>
      </c>
      <c r="O18" s="80"/>
      <c r="P18" s="20"/>
      <c r="Q18" s="81">
        <f t="shared" si="0"/>
        <v>0</v>
      </c>
      <c r="R18" s="93">
        <f t="shared" si="1"/>
        <v>0</v>
      </c>
      <c r="S18" s="82">
        <f t="shared" si="2"/>
        <v>0</v>
      </c>
      <c r="T18" s="45">
        <f t="shared" si="3"/>
        <v>0</v>
      </c>
      <c r="U18" s="62"/>
      <c r="V18" s="46"/>
      <c r="W18" s="47">
        <f t="shared" si="6"/>
        <v>0</v>
      </c>
    </row>
    <row r="19" spans="1:23" ht="17.25" customHeight="1">
      <c r="A19" s="7">
        <v>14</v>
      </c>
      <c r="B19" s="48">
        <f>HRÁČI!C16</f>
        <v>114</v>
      </c>
      <c r="C19" s="49">
        <f>HRÁČI!D16</f>
        <v>0</v>
      </c>
      <c r="D19" s="49">
        <f>HRÁČI!F16</f>
        <v>0</v>
      </c>
      <c r="E19" s="95"/>
      <c r="F19" s="78"/>
      <c r="G19" s="79"/>
      <c r="H19" s="92">
        <f t="shared" si="4"/>
        <v>0</v>
      </c>
      <c r="I19" s="80"/>
      <c r="J19" s="20"/>
      <c r="K19" s="95"/>
      <c r="L19" s="78"/>
      <c r="M19" s="79"/>
      <c r="N19" s="92">
        <f t="shared" si="5"/>
        <v>0</v>
      </c>
      <c r="O19" s="80"/>
      <c r="P19" s="20"/>
      <c r="Q19" s="81">
        <f t="shared" si="0"/>
        <v>0</v>
      </c>
      <c r="R19" s="93">
        <f t="shared" si="1"/>
        <v>0</v>
      </c>
      <c r="S19" s="82">
        <f t="shared" si="2"/>
        <v>0</v>
      </c>
      <c r="T19" s="45">
        <f t="shared" si="3"/>
        <v>0</v>
      </c>
      <c r="U19" s="62"/>
      <c r="V19" s="46"/>
      <c r="W19" s="47">
        <f t="shared" si="6"/>
        <v>0</v>
      </c>
    </row>
    <row r="20" spans="1:23" ht="17.25" customHeight="1">
      <c r="A20" s="7">
        <v>15</v>
      </c>
      <c r="B20" s="48">
        <f>HRÁČI!C17</f>
        <v>115</v>
      </c>
      <c r="C20" s="49" t="str">
        <f>HRÁČI!D17</f>
        <v>Rigo</v>
      </c>
      <c r="D20" s="49">
        <f>HRÁČI!F17</f>
        <v>0</v>
      </c>
      <c r="E20" s="95"/>
      <c r="F20" s="78"/>
      <c r="G20" s="79"/>
      <c r="H20" s="92">
        <f t="shared" si="4"/>
        <v>0</v>
      </c>
      <c r="I20" s="80"/>
      <c r="J20" s="20"/>
      <c r="K20" s="95"/>
      <c r="L20" s="78"/>
      <c r="M20" s="79"/>
      <c r="N20" s="92">
        <f t="shared" si="5"/>
        <v>0</v>
      </c>
      <c r="O20" s="80"/>
      <c r="P20" s="20"/>
      <c r="Q20" s="81">
        <f t="shared" si="0"/>
        <v>0</v>
      </c>
      <c r="R20" s="93">
        <f t="shared" si="1"/>
        <v>0</v>
      </c>
      <c r="S20" s="82">
        <f t="shared" si="2"/>
        <v>0</v>
      </c>
      <c r="T20" s="45">
        <f t="shared" si="3"/>
        <v>0</v>
      </c>
      <c r="U20" s="62"/>
      <c r="V20" s="46"/>
      <c r="W20" s="47">
        <f t="shared" si="6"/>
        <v>0</v>
      </c>
    </row>
    <row r="21" spans="1:23" ht="17.25" customHeight="1">
      <c r="A21" s="7">
        <v>16</v>
      </c>
      <c r="B21" s="48">
        <f>HRÁČI!C18</f>
        <v>116</v>
      </c>
      <c r="C21" s="49" t="str">
        <f>HRÁČI!D18</f>
        <v>Učník</v>
      </c>
      <c r="D21" s="49">
        <f>HRÁČI!F18</f>
        <v>0</v>
      </c>
      <c r="E21" s="95"/>
      <c r="F21" s="78"/>
      <c r="G21" s="79"/>
      <c r="H21" s="92">
        <f t="shared" si="4"/>
        <v>0</v>
      </c>
      <c r="I21" s="80"/>
      <c r="J21" s="20"/>
      <c r="K21" s="95"/>
      <c r="L21" s="78"/>
      <c r="M21" s="79"/>
      <c r="N21" s="92">
        <f t="shared" si="5"/>
        <v>0</v>
      </c>
      <c r="O21" s="80"/>
      <c r="P21" s="20"/>
      <c r="Q21" s="81">
        <f t="shared" si="0"/>
        <v>0</v>
      </c>
      <c r="R21" s="93">
        <f t="shared" si="1"/>
        <v>0</v>
      </c>
      <c r="S21" s="82">
        <f t="shared" si="2"/>
        <v>0</v>
      </c>
      <c r="T21" s="45">
        <f t="shared" si="3"/>
        <v>0</v>
      </c>
      <c r="U21" s="62"/>
      <c r="V21" s="46"/>
      <c r="W21" s="47">
        <f t="shared" si="6"/>
        <v>0</v>
      </c>
    </row>
    <row r="22" spans="1:23" ht="17.25" customHeight="1">
      <c r="A22" s="7">
        <v>17</v>
      </c>
      <c r="B22" s="48">
        <f>HRÁČI!C19</f>
        <v>117</v>
      </c>
      <c r="C22" s="49">
        <f>HRÁČI!D19</f>
        <v>0</v>
      </c>
      <c r="D22" s="49">
        <f>HRÁČI!F19</f>
        <v>0</v>
      </c>
      <c r="E22" s="95"/>
      <c r="F22" s="78"/>
      <c r="G22" s="79"/>
      <c r="H22" s="92">
        <f t="shared" si="4"/>
        <v>0</v>
      </c>
      <c r="I22" s="80"/>
      <c r="J22" s="20"/>
      <c r="K22" s="95"/>
      <c r="L22" s="78"/>
      <c r="M22" s="79"/>
      <c r="N22" s="92">
        <f t="shared" si="5"/>
        <v>0</v>
      </c>
      <c r="O22" s="80"/>
      <c r="P22" s="20"/>
      <c r="Q22" s="81">
        <f t="shared" si="0"/>
        <v>0</v>
      </c>
      <c r="R22" s="93">
        <f t="shared" si="1"/>
        <v>0</v>
      </c>
      <c r="S22" s="82">
        <f t="shared" si="2"/>
        <v>0</v>
      </c>
      <c r="T22" s="45">
        <f t="shared" si="3"/>
        <v>0</v>
      </c>
      <c r="U22" s="62"/>
      <c r="V22" s="46"/>
      <c r="W22" s="47">
        <f t="shared" si="6"/>
        <v>0</v>
      </c>
    </row>
    <row r="23" spans="1:23" ht="17.25" customHeight="1">
      <c r="A23" s="7">
        <v>18</v>
      </c>
      <c r="B23" s="48">
        <f>HRÁČI!C20</f>
        <v>118</v>
      </c>
      <c r="C23" s="49" t="str">
        <f>HRÁČI!D20</f>
        <v>Stadtrucker </v>
      </c>
      <c r="D23" s="49" t="str">
        <f>HRÁČI!F20</f>
        <v>Fredy 16</v>
      </c>
      <c r="E23" s="95"/>
      <c r="F23" s="78"/>
      <c r="G23" s="79"/>
      <c r="H23" s="92">
        <f t="shared" si="4"/>
        <v>0</v>
      </c>
      <c r="I23" s="80"/>
      <c r="J23" s="20"/>
      <c r="K23" s="95"/>
      <c r="L23" s="78"/>
      <c r="M23" s="79"/>
      <c r="N23" s="92">
        <f t="shared" si="5"/>
        <v>0</v>
      </c>
      <c r="O23" s="80"/>
      <c r="P23" s="20"/>
      <c r="Q23" s="81">
        <f t="shared" si="0"/>
        <v>0</v>
      </c>
      <c r="R23" s="93">
        <f t="shared" si="1"/>
        <v>0</v>
      </c>
      <c r="S23" s="82">
        <f t="shared" si="2"/>
        <v>0</v>
      </c>
      <c r="T23" s="45">
        <f t="shared" si="3"/>
        <v>0</v>
      </c>
      <c r="U23" s="62"/>
      <c r="V23" s="46"/>
      <c r="W23" s="47">
        <f t="shared" si="6"/>
        <v>0</v>
      </c>
    </row>
    <row r="24" spans="1:23" ht="17.25" customHeight="1">
      <c r="A24" s="7">
        <v>19</v>
      </c>
      <c r="B24" s="48">
        <f>HRÁČI!C21</f>
        <v>119</v>
      </c>
      <c r="C24" s="49" t="str">
        <f>HRÁČI!D21</f>
        <v>Češek</v>
      </c>
      <c r="D24" s="49">
        <f>HRÁČI!F21</f>
        <v>0</v>
      </c>
      <c r="E24" s="95"/>
      <c r="F24" s="78"/>
      <c r="G24" s="79"/>
      <c r="H24" s="92">
        <f t="shared" si="4"/>
        <v>0</v>
      </c>
      <c r="I24" s="80"/>
      <c r="J24" s="20"/>
      <c r="K24" s="95"/>
      <c r="L24" s="78"/>
      <c r="M24" s="79"/>
      <c r="N24" s="92">
        <f t="shared" si="5"/>
        <v>0</v>
      </c>
      <c r="O24" s="80"/>
      <c r="P24" s="20"/>
      <c r="Q24" s="81">
        <f t="shared" si="0"/>
        <v>0</v>
      </c>
      <c r="R24" s="93">
        <f t="shared" si="1"/>
        <v>0</v>
      </c>
      <c r="S24" s="82">
        <f t="shared" si="2"/>
        <v>0</v>
      </c>
      <c r="T24" s="45">
        <f t="shared" si="3"/>
        <v>0</v>
      </c>
      <c r="U24" s="62"/>
      <c r="V24" s="46"/>
      <c r="W24" s="47">
        <f t="shared" si="6"/>
        <v>0</v>
      </c>
    </row>
    <row r="25" spans="1:23" ht="17.25" customHeight="1">
      <c r="A25" s="7">
        <v>20</v>
      </c>
      <c r="B25" s="48">
        <f>HRÁČI!C22</f>
        <v>120</v>
      </c>
      <c r="C25" s="49" t="str">
        <f>HRÁČI!D22</f>
        <v>Urban</v>
      </c>
      <c r="D25" s="49">
        <f>HRÁČI!F22</f>
        <v>0</v>
      </c>
      <c r="E25" s="95"/>
      <c r="F25" s="78"/>
      <c r="G25" s="79"/>
      <c r="H25" s="92">
        <f t="shared" si="4"/>
        <v>0</v>
      </c>
      <c r="I25" s="80"/>
      <c r="J25" s="20"/>
      <c r="K25" s="95"/>
      <c r="L25" s="78"/>
      <c r="M25" s="79"/>
      <c r="N25" s="92">
        <f t="shared" si="5"/>
        <v>0</v>
      </c>
      <c r="O25" s="80"/>
      <c r="P25" s="20"/>
      <c r="Q25" s="81">
        <f t="shared" si="0"/>
        <v>0</v>
      </c>
      <c r="R25" s="93">
        <f t="shared" si="1"/>
        <v>0</v>
      </c>
      <c r="S25" s="82">
        <f t="shared" si="2"/>
        <v>0</v>
      </c>
      <c r="T25" s="45">
        <f t="shared" si="3"/>
        <v>0</v>
      </c>
      <c r="U25" s="62"/>
      <c r="V25" s="46"/>
      <c r="W25" s="47">
        <f t="shared" si="6"/>
        <v>0</v>
      </c>
    </row>
    <row r="26" spans="1:23" ht="17.25" customHeight="1">
      <c r="A26" s="7">
        <v>21</v>
      </c>
      <c r="B26" s="48">
        <f>HRÁČI!C23</f>
        <v>121</v>
      </c>
      <c r="C26" s="49" t="str">
        <f>HRÁČI!D23</f>
        <v>Svätojánsky</v>
      </c>
      <c r="D26" s="49" t="str">
        <f>HRÁČI!F23</f>
        <v>dunlop1</v>
      </c>
      <c r="E26" s="95"/>
      <c r="F26" s="78"/>
      <c r="G26" s="79"/>
      <c r="H26" s="92">
        <f t="shared" si="4"/>
        <v>0</v>
      </c>
      <c r="I26" s="80"/>
      <c r="J26" s="20"/>
      <c r="K26" s="95"/>
      <c r="L26" s="78"/>
      <c r="M26" s="79"/>
      <c r="N26" s="92">
        <f t="shared" si="5"/>
        <v>0</v>
      </c>
      <c r="O26" s="80"/>
      <c r="P26" s="20"/>
      <c r="Q26" s="81">
        <f t="shared" si="0"/>
        <v>0</v>
      </c>
      <c r="R26" s="93">
        <f t="shared" si="1"/>
        <v>0</v>
      </c>
      <c r="S26" s="82">
        <f t="shared" si="2"/>
        <v>0</v>
      </c>
      <c r="T26" s="45">
        <f t="shared" si="3"/>
        <v>0</v>
      </c>
      <c r="U26" s="62"/>
      <c r="V26" s="46"/>
      <c r="W26" s="47">
        <f t="shared" si="6"/>
        <v>0</v>
      </c>
    </row>
    <row r="27" spans="1:23" ht="17.25" customHeight="1">
      <c r="A27" s="7">
        <v>22</v>
      </c>
      <c r="B27" s="48">
        <f>HRÁČI!C24</f>
        <v>122</v>
      </c>
      <c r="C27" s="49" t="str">
        <f>HRÁČI!D24</f>
        <v>Šereš</v>
      </c>
      <c r="D27" s="49">
        <f>HRÁČI!F24</f>
        <v>0</v>
      </c>
      <c r="E27" s="95"/>
      <c r="F27" s="78"/>
      <c r="G27" s="79"/>
      <c r="H27" s="92">
        <f t="shared" si="4"/>
        <v>0</v>
      </c>
      <c r="I27" s="80"/>
      <c r="J27" s="20"/>
      <c r="K27" s="95"/>
      <c r="L27" s="78"/>
      <c r="M27" s="79"/>
      <c r="N27" s="92">
        <f t="shared" si="5"/>
        <v>0</v>
      </c>
      <c r="O27" s="80"/>
      <c r="P27" s="20"/>
      <c r="Q27" s="81">
        <f t="shared" si="0"/>
        <v>0</v>
      </c>
      <c r="R27" s="93">
        <f t="shared" si="1"/>
        <v>0</v>
      </c>
      <c r="S27" s="82">
        <f t="shared" si="2"/>
        <v>0</v>
      </c>
      <c r="T27" s="45">
        <f t="shared" si="3"/>
        <v>0</v>
      </c>
      <c r="U27" s="62"/>
      <c r="V27" s="46"/>
      <c r="W27" s="47">
        <f t="shared" si="6"/>
        <v>0</v>
      </c>
    </row>
    <row r="28" spans="1:23" ht="17.25" customHeight="1">
      <c r="A28" s="7">
        <v>23</v>
      </c>
      <c r="B28" s="48">
        <f>HRÁČI!C25</f>
        <v>123</v>
      </c>
      <c r="C28" s="49" t="str">
        <f>HRÁČI!D25</f>
        <v>Jamečný</v>
      </c>
      <c r="D28" s="49">
        <f>HRÁČI!F25</f>
        <v>0</v>
      </c>
      <c r="E28" s="95"/>
      <c r="F28" s="78"/>
      <c r="G28" s="79"/>
      <c r="H28" s="92">
        <f t="shared" si="4"/>
        <v>0</v>
      </c>
      <c r="I28" s="80"/>
      <c r="J28" s="20"/>
      <c r="K28" s="95"/>
      <c r="L28" s="78"/>
      <c r="M28" s="79"/>
      <c r="N28" s="92">
        <f t="shared" si="5"/>
        <v>0</v>
      </c>
      <c r="O28" s="80"/>
      <c r="P28" s="20"/>
      <c r="Q28" s="81">
        <f t="shared" si="0"/>
        <v>0</v>
      </c>
      <c r="R28" s="93">
        <f t="shared" si="1"/>
        <v>0</v>
      </c>
      <c r="S28" s="82">
        <f t="shared" si="2"/>
        <v>0</v>
      </c>
      <c r="T28" s="45">
        <f t="shared" si="3"/>
        <v>0</v>
      </c>
      <c r="U28" s="62"/>
      <c r="V28" s="46"/>
      <c r="W28" s="47">
        <f t="shared" si="6"/>
        <v>0</v>
      </c>
    </row>
    <row r="29" spans="1:23" ht="17.25" customHeight="1">
      <c r="A29" s="7">
        <v>24</v>
      </c>
      <c r="B29" s="48">
        <f>HRÁČI!C26</f>
        <v>124</v>
      </c>
      <c r="C29" s="49" t="str">
        <f>HRÁČI!D26</f>
        <v>Biely</v>
      </c>
      <c r="D29" s="49" t="str">
        <f>HRÁČI!F26</f>
        <v>petrik48</v>
      </c>
      <c r="E29" s="95"/>
      <c r="F29" s="78"/>
      <c r="G29" s="79"/>
      <c r="H29" s="92">
        <f t="shared" si="4"/>
        <v>0</v>
      </c>
      <c r="I29" s="80"/>
      <c r="J29" s="20"/>
      <c r="K29" s="95"/>
      <c r="L29" s="78"/>
      <c r="M29" s="79"/>
      <c r="N29" s="92">
        <f t="shared" si="5"/>
        <v>0</v>
      </c>
      <c r="O29" s="80"/>
      <c r="P29" s="20"/>
      <c r="Q29" s="81">
        <f t="shared" si="0"/>
        <v>0</v>
      </c>
      <c r="R29" s="93">
        <f t="shared" si="1"/>
        <v>0</v>
      </c>
      <c r="S29" s="82">
        <f t="shared" si="2"/>
        <v>0</v>
      </c>
      <c r="T29" s="45">
        <f t="shared" si="3"/>
        <v>0</v>
      </c>
      <c r="U29" s="62"/>
      <c r="V29" s="46"/>
      <c r="W29" s="47">
        <f t="shared" si="6"/>
        <v>0</v>
      </c>
    </row>
    <row r="30" spans="1:23" ht="17.25" customHeight="1">
      <c r="A30" s="7">
        <v>25</v>
      </c>
      <c r="B30" s="48">
        <f>HRÁČI!C27</f>
        <v>125</v>
      </c>
      <c r="C30" s="49" t="str">
        <f>HRÁČI!D27</f>
        <v>Slivovič</v>
      </c>
      <c r="D30" s="49" t="str">
        <f>HRÁČI!F27</f>
        <v>Mizu</v>
      </c>
      <c r="E30" s="95"/>
      <c r="F30" s="78"/>
      <c r="G30" s="79"/>
      <c r="H30" s="92">
        <f t="shared" si="4"/>
        <v>0</v>
      </c>
      <c r="I30" s="80"/>
      <c r="J30" s="20"/>
      <c r="K30" s="95"/>
      <c r="L30" s="78"/>
      <c r="M30" s="79"/>
      <c r="N30" s="92">
        <f t="shared" si="5"/>
        <v>0</v>
      </c>
      <c r="O30" s="80"/>
      <c r="P30" s="20"/>
      <c r="Q30" s="81">
        <f t="shared" si="0"/>
        <v>0</v>
      </c>
      <c r="R30" s="93">
        <f t="shared" si="1"/>
        <v>0</v>
      </c>
      <c r="S30" s="82">
        <f t="shared" si="2"/>
        <v>0</v>
      </c>
      <c r="T30" s="45">
        <f t="shared" si="3"/>
        <v>0</v>
      </c>
      <c r="U30" s="62"/>
      <c r="V30" s="46"/>
      <c r="W30" s="47">
        <f t="shared" si="6"/>
        <v>0</v>
      </c>
    </row>
    <row r="31" spans="1:23" ht="17.25" customHeight="1">
      <c r="A31" s="7">
        <v>26</v>
      </c>
      <c r="B31" s="48">
        <f>HRÁČI!C28</f>
        <v>126</v>
      </c>
      <c r="C31" s="49" t="str">
        <f>HRÁČI!D28</f>
        <v>Dohnány</v>
      </c>
      <c r="D31" s="49" t="str">
        <f>HRÁČI!F28</f>
        <v>Slovan</v>
      </c>
      <c r="E31" s="95"/>
      <c r="F31" s="78"/>
      <c r="G31" s="79"/>
      <c r="H31" s="92">
        <f t="shared" si="4"/>
        <v>0</v>
      </c>
      <c r="I31" s="80"/>
      <c r="J31" s="20"/>
      <c r="K31" s="95"/>
      <c r="L31" s="78"/>
      <c r="M31" s="79"/>
      <c r="N31" s="92">
        <f t="shared" si="5"/>
        <v>0</v>
      </c>
      <c r="O31" s="80"/>
      <c r="P31" s="20"/>
      <c r="Q31" s="81">
        <f t="shared" si="0"/>
        <v>0</v>
      </c>
      <c r="R31" s="93">
        <f t="shared" si="1"/>
        <v>0</v>
      </c>
      <c r="S31" s="82">
        <f t="shared" si="2"/>
        <v>0</v>
      </c>
      <c r="T31" s="45">
        <f t="shared" si="3"/>
        <v>0</v>
      </c>
      <c r="U31" s="62"/>
      <c r="V31" s="46"/>
      <c r="W31" s="47">
        <f t="shared" si="6"/>
        <v>0</v>
      </c>
    </row>
    <row r="32" spans="1:23" ht="17.25" customHeight="1">
      <c r="A32" s="7">
        <v>27</v>
      </c>
      <c r="B32" s="48">
        <f>HRÁČI!C29</f>
        <v>127</v>
      </c>
      <c r="C32" s="49" t="str">
        <f>HRÁČI!D29</f>
        <v>Gavula</v>
      </c>
      <c r="D32" s="49">
        <f>HRÁČI!F29</f>
        <v>0</v>
      </c>
      <c r="E32" s="95"/>
      <c r="F32" s="78"/>
      <c r="G32" s="79"/>
      <c r="H32" s="92">
        <f t="shared" si="4"/>
        <v>0</v>
      </c>
      <c r="I32" s="80"/>
      <c r="J32" s="20"/>
      <c r="K32" s="95"/>
      <c r="L32" s="78"/>
      <c r="M32" s="79"/>
      <c r="N32" s="92">
        <f t="shared" si="5"/>
        <v>0</v>
      </c>
      <c r="O32" s="80"/>
      <c r="P32" s="20"/>
      <c r="Q32" s="81">
        <f t="shared" si="0"/>
        <v>0</v>
      </c>
      <c r="R32" s="93">
        <f t="shared" si="1"/>
        <v>0</v>
      </c>
      <c r="S32" s="82">
        <f t="shared" si="2"/>
        <v>0</v>
      </c>
      <c r="T32" s="45">
        <f t="shared" si="3"/>
        <v>0</v>
      </c>
      <c r="U32" s="62"/>
      <c r="V32" s="46"/>
      <c r="W32" s="47">
        <f t="shared" si="6"/>
        <v>0</v>
      </c>
    </row>
    <row r="33" spans="1:23" ht="17.25" customHeight="1">
      <c r="A33" s="7">
        <v>28</v>
      </c>
      <c r="B33" s="48">
        <f>HRÁČI!C30</f>
        <v>128</v>
      </c>
      <c r="C33" s="49" t="str">
        <f>HRÁČI!D30</f>
        <v>Alfoldy</v>
      </c>
      <c r="D33" s="49">
        <f>HRÁČI!F30</f>
        <v>0</v>
      </c>
      <c r="E33" s="95"/>
      <c r="F33" s="78"/>
      <c r="G33" s="79"/>
      <c r="H33" s="92">
        <f t="shared" si="4"/>
        <v>0</v>
      </c>
      <c r="I33" s="80"/>
      <c r="J33" s="20"/>
      <c r="K33" s="95"/>
      <c r="L33" s="78"/>
      <c r="M33" s="79"/>
      <c r="N33" s="92">
        <f t="shared" si="5"/>
        <v>0</v>
      </c>
      <c r="O33" s="80"/>
      <c r="P33" s="20"/>
      <c r="Q33" s="81">
        <f t="shared" si="0"/>
        <v>0</v>
      </c>
      <c r="R33" s="93">
        <f t="shared" si="1"/>
        <v>0</v>
      </c>
      <c r="S33" s="82">
        <f t="shared" si="2"/>
        <v>0</v>
      </c>
      <c r="T33" s="45">
        <f t="shared" si="3"/>
        <v>0</v>
      </c>
      <c r="U33" s="62"/>
      <c r="V33" s="46"/>
      <c r="W33" s="47">
        <f t="shared" si="6"/>
        <v>0</v>
      </c>
    </row>
    <row r="34" spans="1:23" ht="17.25" customHeight="1">
      <c r="A34" s="7">
        <v>29</v>
      </c>
      <c r="B34" s="48">
        <f>HRÁČI!C31</f>
        <v>129</v>
      </c>
      <c r="C34" s="49">
        <f>HRÁČI!D31</f>
        <v>0</v>
      </c>
      <c r="D34" s="49">
        <f>HRÁČI!F31</f>
        <v>0</v>
      </c>
      <c r="E34" s="95"/>
      <c r="F34" s="78"/>
      <c r="G34" s="79"/>
      <c r="H34" s="92">
        <f t="shared" si="4"/>
        <v>0</v>
      </c>
      <c r="I34" s="80"/>
      <c r="J34" s="20"/>
      <c r="K34" s="95"/>
      <c r="L34" s="78"/>
      <c r="M34" s="79"/>
      <c r="N34" s="92">
        <f t="shared" si="5"/>
        <v>0</v>
      </c>
      <c r="O34" s="80"/>
      <c r="P34" s="20"/>
      <c r="Q34" s="81">
        <f t="shared" si="0"/>
        <v>0</v>
      </c>
      <c r="R34" s="93">
        <f t="shared" si="1"/>
        <v>0</v>
      </c>
      <c r="S34" s="82">
        <f t="shared" si="2"/>
        <v>0</v>
      </c>
      <c r="T34" s="45">
        <f t="shared" si="3"/>
        <v>0</v>
      </c>
      <c r="U34" s="62"/>
      <c r="V34" s="46"/>
      <c r="W34" s="47">
        <f t="shared" si="6"/>
        <v>0</v>
      </c>
    </row>
    <row r="35" spans="1:23" ht="17.25" customHeight="1">
      <c r="A35" s="7">
        <v>30</v>
      </c>
      <c r="B35" s="48">
        <f>HRÁČI!C32</f>
        <v>130</v>
      </c>
      <c r="C35" s="49" t="str">
        <f>HRÁČI!D32</f>
        <v>Lahučký</v>
      </c>
      <c r="D35" s="49" t="str">
        <f>HRÁČI!F32</f>
        <v>madar5</v>
      </c>
      <c r="E35" s="95"/>
      <c r="F35" s="78"/>
      <c r="G35" s="79"/>
      <c r="H35" s="92">
        <f t="shared" si="4"/>
        <v>0</v>
      </c>
      <c r="I35" s="80"/>
      <c r="J35" s="20"/>
      <c r="K35" s="95"/>
      <c r="L35" s="78"/>
      <c r="M35" s="79"/>
      <c r="N35" s="92">
        <f t="shared" si="5"/>
        <v>0</v>
      </c>
      <c r="O35" s="80"/>
      <c r="P35" s="20"/>
      <c r="Q35" s="81">
        <f t="shared" si="0"/>
        <v>0</v>
      </c>
      <c r="R35" s="93">
        <f t="shared" si="1"/>
        <v>0</v>
      </c>
      <c r="S35" s="82">
        <f t="shared" si="2"/>
        <v>0</v>
      </c>
      <c r="T35" s="45">
        <f t="shared" si="3"/>
        <v>0</v>
      </c>
      <c r="U35" s="62"/>
      <c r="V35" s="46"/>
      <c r="W35" s="47">
        <f t="shared" si="6"/>
        <v>0</v>
      </c>
    </row>
    <row r="36" spans="1:23" ht="17.25" customHeight="1">
      <c r="A36" s="7">
        <v>31</v>
      </c>
      <c r="B36" s="48">
        <f>HRÁČI!C33</f>
        <v>131</v>
      </c>
      <c r="C36" s="49" t="str">
        <f>HRÁČI!D33</f>
        <v>Gregor</v>
      </c>
      <c r="D36" s="49">
        <f>HRÁČI!F33</f>
        <v>0</v>
      </c>
      <c r="E36" s="95"/>
      <c r="F36" s="78"/>
      <c r="G36" s="79"/>
      <c r="H36" s="92">
        <f t="shared" si="4"/>
        <v>0</v>
      </c>
      <c r="I36" s="80"/>
      <c r="J36" s="20"/>
      <c r="K36" s="95"/>
      <c r="L36" s="78"/>
      <c r="M36" s="79"/>
      <c r="N36" s="92">
        <f t="shared" si="5"/>
        <v>0</v>
      </c>
      <c r="O36" s="80"/>
      <c r="P36" s="20"/>
      <c r="Q36" s="81">
        <f t="shared" si="0"/>
        <v>0</v>
      </c>
      <c r="R36" s="93">
        <f t="shared" si="1"/>
        <v>0</v>
      </c>
      <c r="S36" s="82">
        <f t="shared" si="2"/>
        <v>0</v>
      </c>
      <c r="T36" s="45">
        <f t="shared" si="3"/>
        <v>0</v>
      </c>
      <c r="U36" s="62"/>
      <c r="V36" s="46"/>
      <c r="W36" s="47">
        <f t="shared" si="6"/>
        <v>0</v>
      </c>
    </row>
    <row r="37" spans="1:23" ht="17.25" customHeight="1">
      <c r="A37" s="7">
        <v>32</v>
      </c>
      <c r="B37" s="48">
        <f>HRÁČI!C34</f>
        <v>132</v>
      </c>
      <c r="C37" s="49" t="str">
        <f>HRÁČI!D34</f>
        <v>Mútala</v>
      </c>
      <c r="D37" s="49" t="str">
        <f>HRÁČI!F34</f>
        <v>Mutoli</v>
      </c>
      <c r="E37" s="95"/>
      <c r="F37" s="78"/>
      <c r="G37" s="79"/>
      <c r="H37" s="92">
        <f t="shared" si="4"/>
        <v>0</v>
      </c>
      <c r="I37" s="80"/>
      <c r="J37" s="20"/>
      <c r="K37" s="95"/>
      <c r="L37" s="78"/>
      <c r="M37" s="79"/>
      <c r="N37" s="92">
        <f t="shared" si="5"/>
        <v>0</v>
      </c>
      <c r="O37" s="80"/>
      <c r="P37" s="20"/>
      <c r="Q37" s="81">
        <f t="shared" si="0"/>
        <v>0</v>
      </c>
      <c r="R37" s="93">
        <f t="shared" si="1"/>
        <v>0</v>
      </c>
      <c r="S37" s="82">
        <f t="shared" si="2"/>
        <v>0</v>
      </c>
      <c r="T37" s="45">
        <f t="shared" si="3"/>
        <v>0</v>
      </c>
      <c r="U37" s="62"/>
      <c r="V37" s="46"/>
      <c r="W37" s="47">
        <f t="shared" si="6"/>
        <v>0</v>
      </c>
    </row>
    <row r="38" spans="1:23" ht="17.25" customHeight="1">
      <c r="A38" s="7">
        <v>33</v>
      </c>
      <c r="B38" s="48">
        <f>HRÁČI!C35</f>
        <v>133</v>
      </c>
      <c r="C38" s="49">
        <f>HRÁČI!D35</f>
        <v>0</v>
      </c>
      <c r="D38" s="49">
        <f>HRÁČI!F35</f>
        <v>0</v>
      </c>
      <c r="E38" s="95"/>
      <c r="F38" s="78"/>
      <c r="G38" s="79"/>
      <c r="H38" s="92">
        <f t="shared" si="4"/>
        <v>0</v>
      </c>
      <c r="I38" s="80"/>
      <c r="J38" s="20"/>
      <c r="K38" s="95"/>
      <c r="L38" s="78"/>
      <c r="M38" s="79"/>
      <c r="N38" s="92">
        <f t="shared" si="5"/>
        <v>0</v>
      </c>
      <c r="O38" s="80"/>
      <c r="P38" s="20"/>
      <c r="Q38" s="81">
        <f t="shared" si="0"/>
        <v>0</v>
      </c>
      <c r="R38" s="93">
        <f t="shared" si="1"/>
        <v>0</v>
      </c>
      <c r="S38" s="82">
        <f t="shared" si="2"/>
        <v>0</v>
      </c>
      <c r="T38" s="45">
        <f t="shared" si="3"/>
        <v>0</v>
      </c>
      <c r="U38" s="62"/>
      <c r="V38" s="46"/>
      <c r="W38" s="47">
        <f t="shared" si="6"/>
        <v>0</v>
      </c>
    </row>
    <row r="39" spans="1:23" ht="17.25" customHeight="1">
      <c r="A39" s="7">
        <v>34</v>
      </c>
      <c r="B39" s="48">
        <f>HRÁČI!C36</f>
        <v>134</v>
      </c>
      <c r="C39" s="49">
        <f>HRÁČI!D36</f>
        <v>0</v>
      </c>
      <c r="D39" s="49">
        <f>HRÁČI!F36</f>
        <v>0</v>
      </c>
      <c r="E39" s="95"/>
      <c r="F39" s="78"/>
      <c r="G39" s="79"/>
      <c r="H39" s="92">
        <f t="shared" si="4"/>
        <v>0</v>
      </c>
      <c r="I39" s="80"/>
      <c r="J39" s="20"/>
      <c r="K39" s="95"/>
      <c r="L39" s="78"/>
      <c r="M39" s="79"/>
      <c r="N39" s="92">
        <f t="shared" si="5"/>
        <v>0</v>
      </c>
      <c r="O39" s="80"/>
      <c r="P39" s="20"/>
      <c r="Q39" s="81">
        <f t="shared" si="0"/>
        <v>0</v>
      </c>
      <c r="R39" s="93">
        <f t="shared" si="1"/>
        <v>0</v>
      </c>
      <c r="S39" s="82">
        <f t="shared" si="2"/>
        <v>0</v>
      </c>
      <c r="T39" s="45">
        <f t="shared" si="3"/>
        <v>0</v>
      </c>
      <c r="U39" s="62"/>
      <c r="V39" s="46"/>
      <c r="W39" s="47">
        <f t="shared" si="6"/>
        <v>0</v>
      </c>
    </row>
    <row r="40" spans="1:23" ht="17.25" customHeight="1">
      <c r="A40" s="7">
        <v>35</v>
      </c>
      <c r="B40" s="48">
        <f>HRÁČI!C37</f>
        <v>135</v>
      </c>
      <c r="C40" s="49">
        <f>HRÁČI!D37</f>
        <v>0</v>
      </c>
      <c r="D40" s="49">
        <f>HRÁČI!F37</f>
        <v>0</v>
      </c>
      <c r="E40" s="95"/>
      <c r="F40" s="78"/>
      <c r="G40" s="79"/>
      <c r="H40" s="92">
        <f t="shared" si="4"/>
        <v>0</v>
      </c>
      <c r="I40" s="80"/>
      <c r="J40" s="20"/>
      <c r="K40" s="95"/>
      <c r="L40" s="78"/>
      <c r="M40" s="79"/>
      <c r="N40" s="92">
        <f t="shared" si="5"/>
        <v>0</v>
      </c>
      <c r="O40" s="80"/>
      <c r="P40" s="20"/>
      <c r="Q40" s="81">
        <f t="shared" si="0"/>
        <v>0</v>
      </c>
      <c r="R40" s="93">
        <f t="shared" si="1"/>
        <v>0</v>
      </c>
      <c r="S40" s="82">
        <f t="shared" si="2"/>
        <v>0</v>
      </c>
      <c r="T40" s="45">
        <f t="shared" si="3"/>
        <v>0</v>
      </c>
      <c r="U40" s="62"/>
      <c r="V40" s="46"/>
      <c r="W40" s="47">
        <f t="shared" si="6"/>
        <v>0</v>
      </c>
    </row>
    <row r="41" spans="4:19" s="166" customFormat="1" ht="23.25" customHeight="1">
      <c r="D41" s="165" t="s">
        <v>46</v>
      </c>
      <c r="E41" s="164">
        <f>COUNTIF(E6:E40,"&gt;0")</f>
        <v>0</v>
      </c>
      <c r="F41" s="167">
        <f>SUM(F6:F40)</f>
        <v>0</v>
      </c>
      <c r="G41" s="168"/>
      <c r="H41" s="167">
        <f>SUM(H6:H40)</f>
        <v>0</v>
      </c>
      <c r="I41" s="167">
        <f>SUM(I6:I40)</f>
        <v>0</v>
      </c>
      <c r="J41" s="168"/>
      <c r="K41" s="168"/>
      <c r="L41" s="167">
        <f>SUM(L6:L40)</f>
        <v>0</v>
      </c>
      <c r="M41" s="168"/>
      <c r="N41" s="167">
        <f>SUM(N6:N40)</f>
        <v>0</v>
      </c>
      <c r="O41" s="167">
        <f>SUM(O6:O40)</f>
        <v>0</v>
      </c>
      <c r="P41" s="168"/>
      <c r="Q41" s="167">
        <f>SUM(Q6:Q40)</f>
        <v>0</v>
      </c>
      <c r="R41" s="168"/>
      <c r="S41" s="167">
        <f>SUM(S6:S40)</f>
        <v>0</v>
      </c>
    </row>
    <row r="42" spans="4:23" ht="12.75"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18" ht="15.75">
      <c r="A43" s="188" t="s">
        <v>55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3"/>
    </row>
    <row r="44" spans="1:18" ht="15">
      <c r="A44" s="134" t="s">
        <v>18</v>
      </c>
      <c r="B44" s="190" t="s">
        <v>56</v>
      </c>
      <c r="C44" s="190"/>
      <c r="D44" s="191" t="s">
        <v>57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35"/>
    </row>
    <row r="45" spans="1:18" ht="15">
      <c r="A45" s="136"/>
      <c r="B45" s="184"/>
      <c r="C45" s="184"/>
      <c r="D45" s="185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  <c r="R45" s="137"/>
    </row>
    <row r="46" spans="1:18" ht="15">
      <c r="A46" s="138"/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5">
      <c r="A47" s="136"/>
      <c r="B47" s="184"/>
      <c r="C47" s="184"/>
      <c r="D47" s="185"/>
      <c r="E47" s="186"/>
      <c r="F47" s="186"/>
      <c r="G47" s="186"/>
      <c r="H47" s="186"/>
      <c r="I47" s="186"/>
      <c r="J47" s="187"/>
      <c r="K47" s="187"/>
      <c r="L47" s="187"/>
      <c r="M47" s="187"/>
      <c r="N47" s="187"/>
      <c r="O47" s="187"/>
      <c r="P47" s="187"/>
      <c r="Q47" s="187"/>
      <c r="R47" s="137"/>
    </row>
    <row r="48" spans="1:18" ht="15">
      <c r="A48" s="138"/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8" ht="15">
      <c r="A49" s="136"/>
      <c r="B49" s="184"/>
      <c r="C49" s="184"/>
      <c r="D49" s="185"/>
      <c r="E49" s="186"/>
      <c r="F49" s="186"/>
      <c r="G49" s="186"/>
      <c r="H49" s="186"/>
      <c r="I49" s="186"/>
      <c r="J49" s="187"/>
      <c r="K49" s="187"/>
      <c r="L49" s="187"/>
      <c r="M49" s="187"/>
      <c r="N49" s="187"/>
      <c r="O49" s="187"/>
      <c r="P49" s="187"/>
      <c r="Q49" s="187"/>
      <c r="R49" s="137"/>
    </row>
    <row r="50" spans="1:18" ht="15">
      <c r="A50" s="138"/>
      <c r="B50" s="13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</sheetData>
  <sheetProtection/>
  <mergeCells count="13">
    <mergeCell ref="B45:C45"/>
    <mergeCell ref="D45:Q45"/>
    <mergeCell ref="B47:C47"/>
    <mergeCell ref="D47:Q47"/>
    <mergeCell ref="B49:C49"/>
    <mergeCell ref="D49:Q49"/>
    <mergeCell ref="E2:V2"/>
    <mergeCell ref="G4:J4"/>
    <mergeCell ref="M4:P4"/>
    <mergeCell ref="Q4:T4"/>
    <mergeCell ref="A43:Q43"/>
    <mergeCell ref="B44:C44"/>
    <mergeCell ref="D44:Q44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 Stanislav</dc:creator>
  <cp:keywords/>
  <dc:description/>
  <cp:lastModifiedBy>Roman Leskovský</cp:lastModifiedBy>
  <cp:lastPrinted>2011-02-10T12:22:51Z</cp:lastPrinted>
  <dcterms:created xsi:type="dcterms:W3CDTF">2005-09-06T23:52:06Z</dcterms:created>
  <dcterms:modified xsi:type="dcterms:W3CDTF">2012-03-22T09:08:47Z</dcterms:modified>
  <cp:category/>
  <cp:version/>
  <cp:contentType/>
  <cp:contentStatus/>
</cp:coreProperties>
</file>